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area prod cuadro 8" sheetId="1" r:id="rId1"/>
  </sheets>
  <externalReferences>
    <externalReference r:id="rId4"/>
    <externalReference r:id="rId5"/>
    <externalReference r:id="rId6"/>
  </externalReferences>
  <definedNames>
    <definedName name="_" localSheetId="0">'[1]Cta92-98'!#REF!</definedName>
    <definedName name="_">'[1]Cta92-98'!#REF!</definedName>
    <definedName name="_VA66" localSheetId="0">#REF!</definedName>
    <definedName name="_VA66">#REF!</definedName>
    <definedName name="_VBP66" localSheetId="0">#REF!</definedName>
    <definedName name="_VBP66">#REF!</definedName>
    <definedName name="a45.">'[3]Resumen'!$A$1614</definedName>
    <definedName name="APORTE" localSheetId="0">'[1]Cta92-98'!#REF!</definedName>
    <definedName name="APORTE">'[1]Cta92-98'!#REF!</definedName>
    <definedName name="ARE" localSheetId="0">'[1]Cta92-98'!#REF!</definedName>
    <definedName name="ARE">'[1]Cta92-98'!#REF!</definedName>
    <definedName name="Cafetoneladas" localSheetId="0">#REF!</definedName>
    <definedName name="Cafetoneladas">#REF!</definedName>
    <definedName name="Cafétoneladas" localSheetId="0">#REF!</definedName>
    <definedName name="Cafétoneladas">#REF!</definedName>
    <definedName name="CANTIDAD" localSheetId="0">#REF!</definedName>
    <definedName name="CANTIDAD">#REF!</definedName>
    <definedName name="COMPINTER" localSheetId="0">'[1]Cta92-98'!#REF!</definedName>
    <definedName name="COMPINTER">'[1]Cta92-98'!#REF!</definedName>
    <definedName name="copia" localSheetId="0">#REF!</definedName>
    <definedName name="copia">#REF!</definedName>
    <definedName name="DIOS" localSheetId="0">'[1]Cta92-98'!#REF!</definedName>
    <definedName name="DIOS">'[1]Cta92-98'!#REF!</definedName>
    <definedName name="DIOSITO" localSheetId="0">'[1]Cta92-98'!#REF!</definedName>
    <definedName name="DIOSITO">'[1]Cta92-98'!#REF!</definedName>
    <definedName name="ene" localSheetId="0">#REF!</definedName>
    <definedName name="ene">#REF!</definedName>
    <definedName name="Estimaciones" localSheetId="0">#REF!</definedName>
    <definedName name="Estimaciones">#REF!</definedName>
    <definedName name="feb" localSheetId="0">#REF!</definedName>
    <definedName name="feb">#REF!</definedName>
    <definedName name="frutas">#REF!</definedName>
    <definedName name="hola" localSheetId="0">#REF!</definedName>
    <definedName name="hola">#REF!</definedName>
    <definedName name="jjjj" localSheetId="0" hidden="1">{"INF13",#N/A,FALSE,"ETCN";"DIF15",#N/A,FALSE,"ETCN";"INF20",#N/A,FALSE,"ETCN"}</definedName>
    <definedName name="jjjj" hidden="1">{"INF13",#N/A,FALSE,"ETCN";"DIF15",#N/A,FALSE,"ETCN";"INF20",#N/A,FALSE,"ETCN"}</definedName>
    <definedName name="mar" localSheetId="0">#REF!</definedName>
    <definedName name="mar">#REF!</definedName>
    <definedName name="may" localSheetId="0">#REF!</definedName>
    <definedName name="may">#REF!</definedName>
    <definedName name="NIVIMPVA" localSheetId="0">'[1]Cta92-98'!#REF!</definedName>
    <definedName name="NIVIMPVA">'[1]Cta92-98'!#REF!</definedName>
    <definedName name="NIVIMPVBP" localSheetId="0">'[1]Cta92-98'!#REF!</definedName>
    <definedName name="NIVIMPVBP">'[1]Cta92-98'!#REF!</definedName>
    <definedName name="nov" localSheetId="0">#REF!</definedName>
    <definedName name="nov">#REF!</definedName>
    <definedName name="oct" localSheetId="0">#REF!</definedName>
    <definedName name="oct">#REF!</definedName>
    <definedName name="PARVA" localSheetId="0">'[1]Cta92-98'!#REF!</definedName>
    <definedName name="PARVA">'[1]Cta92-98'!#REF!</definedName>
    <definedName name="PARVA66" localSheetId="0">'[1]Cta92-98'!#REF!</definedName>
    <definedName name="PARVA66">'[1]Cta92-98'!#REF!</definedName>
    <definedName name="PARVBP" localSheetId="0">'[1]Cta92-98'!#REF!</definedName>
    <definedName name="PARVBP">'[1]Cta92-98'!#REF!</definedName>
    <definedName name="PARVBP66" localSheetId="0">'[1]Cta92-98'!#REF!</definedName>
    <definedName name="PARVBP66">'[1]Cta92-98'!#REF!</definedName>
    <definedName name="PAU">#REF!</definedName>
    <definedName name="PRODUC">#REF!</definedName>
    <definedName name="set">#REF!</definedName>
    <definedName name="v" localSheetId="0">'[1]Cta92-98'!#REF!</definedName>
    <definedName name="v">'[1]Cta92-98'!#REF!</definedName>
    <definedName name="VA">#REF!</definedName>
    <definedName name="VARIACANTI" localSheetId="0">'[1]Cta92-98'!#REF!</definedName>
    <definedName name="VARIACANTI">'[1]Cta92-98'!#REF!</definedName>
    <definedName name="VARIMPCI" localSheetId="0">'[1]Cta92-98'!#REF!</definedName>
    <definedName name="VARIMPCI">'[1]Cta92-98'!#REF!</definedName>
    <definedName name="VARIMPVA" localSheetId="0">'[1]Cta92-98'!#REF!</definedName>
    <definedName name="VARIMPVA">'[1]Cta92-98'!#REF!</definedName>
    <definedName name="VARIMPVBP" localSheetId="0">'[1]Cta92-98'!#REF!</definedName>
    <definedName name="VARIMPVBP">'[1]Cta92-98'!#REF!</definedName>
    <definedName name="VARVA" localSheetId="0">'[1]Cta92-98'!#REF!</definedName>
    <definedName name="VARVA">'[1]Cta92-98'!#REF!</definedName>
    <definedName name="VARVA66" localSheetId="0">'[1]Cta92-98'!#REF!</definedName>
    <definedName name="VARVA66">'[1]Cta92-98'!#REF!</definedName>
    <definedName name="VARVBP" localSheetId="0">'[1]Cta92-98'!#REF!</definedName>
    <definedName name="VARVBP">'[1]Cta92-98'!#REF!</definedName>
    <definedName name="VARVBP66" localSheetId="0">'[1]Cta92-98'!#REF!</definedName>
    <definedName name="VARVBP66">'[1]Cta92-98'!#REF!</definedName>
    <definedName name="VBP">#REF!</definedName>
    <definedName name="wrn.ESTIMACIONES." localSheetId="0" hidden="1">{"INF13",#N/A,FALSE,"ETCN";"DIF15",#N/A,FALSE,"ETCN";"INF20",#N/A,FALSE,"ETCN"}</definedName>
    <definedName name="wrn.ESTIMACIONES." hidden="1">{"INF13",#N/A,FALSE,"ETCN";"DIF15",#N/A,FALSE,"ETCN";"INF20",#N/A,FALSE,"ETCN"}</definedName>
    <definedName name="YETTT">#REF!</definedName>
  </definedNames>
  <calcPr fullCalcOnLoad="1"/>
</workbook>
</file>

<file path=xl/sharedStrings.xml><?xml version="1.0" encoding="utf-8"?>
<sst xmlns="http://schemas.openxmlformats.org/spreadsheetml/2006/main" count="40" uniqueCount="36">
  <si>
    <t>Cuadro 8</t>
  </si>
  <si>
    <t>Costa Rica. Área sembrada y producción de cebolla, según provincia y cantón  por año. 2014 - 2017.</t>
  </si>
  <si>
    <t>Provincia</t>
  </si>
  <si>
    <t>Producción (toneladas)</t>
  </si>
  <si>
    <t>Participación
2017     
%</t>
  </si>
  <si>
    <t>2017a/</t>
  </si>
  <si>
    <t>Cartago</t>
  </si>
  <si>
    <t>Turrialba</t>
  </si>
  <si>
    <t>Oreamuno</t>
  </si>
  <si>
    <t>Alvarado</t>
  </si>
  <si>
    <t>El Guarco</t>
  </si>
  <si>
    <t>Paraíso</t>
  </si>
  <si>
    <t>Alajuela</t>
  </si>
  <si>
    <t>Zarcero</t>
  </si>
  <si>
    <t>Naranjo</t>
  </si>
  <si>
    <t>Poás</t>
  </si>
  <si>
    <t>Guanacaste</t>
  </si>
  <si>
    <t>Bagaces</t>
  </si>
  <si>
    <t>La Cruz</t>
  </si>
  <si>
    <t>Cañas</t>
  </si>
  <si>
    <t>PUNTARENAS</t>
  </si>
  <si>
    <t>Lepanto</t>
  </si>
  <si>
    <t>Heredia</t>
  </si>
  <si>
    <t>Barva</t>
  </si>
  <si>
    <t>Flores</t>
  </si>
  <si>
    <t>San Isidro</t>
  </si>
  <si>
    <t>San Pablo</t>
  </si>
  <si>
    <t>Sto. Domingo</t>
  </si>
  <si>
    <t>San José</t>
  </si>
  <si>
    <t>Dota</t>
  </si>
  <si>
    <t>Escazú</t>
  </si>
  <si>
    <t>Moravia</t>
  </si>
  <si>
    <t>Santa Ana</t>
  </si>
  <si>
    <t>Total</t>
  </si>
  <si>
    <t>a/ dato preliminar</t>
  </si>
  <si>
    <t>Fuente: Sepsa, con información del CNP</t>
  </si>
</sst>
</file>

<file path=xl/styles.xml><?xml version="1.0" encoding="utf-8"?>
<styleSheet xmlns="http://schemas.openxmlformats.org/spreadsheetml/2006/main">
  <numFmts count="16">
    <numFmt numFmtId="5" formatCode="&quot;₡&quot;#,##0_);\(&quot;₡&quot;#,##0\)"/>
    <numFmt numFmtId="6" formatCode="&quot;₡&quot;#,##0_);[Red]\(&quot;₡&quot;#,##0\)"/>
    <numFmt numFmtId="7" formatCode="&quot;₡&quot;#,##0.00_);\(&quot;₡&quot;#,##0.00\)"/>
    <numFmt numFmtId="8" formatCode="&quot;₡&quot;#,##0.00_);[Red]\(&quot;₡&quot;#,##0.00\)"/>
    <numFmt numFmtId="42" formatCode="_(&quot;₡&quot;* #,##0_);_(&quot;₡&quot;* \(#,##0\);_(&quot;₡&quot;* &quot;-&quot;_);_(@_)"/>
    <numFmt numFmtId="41" formatCode="_(* #,##0_);_(* \(#,##0\);_(* &quot;-&quot;_);_(@_)"/>
    <numFmt numFmtId="44" formatCode="_(&quot;₡&quot;* #,##0.00_);_(&quot;₡&quot;* \(#,##0.00\);_(&quot;₡&quot;* &quot;-&quot;??_);_(@_)"/>
    <numFmt numFmtId="43" formatCode="_(* #,##0.00_);_(* \(#,##0.00\);_(* &quot;-&quot;??_);_(@_)"/>
    <numFmt numFmtId="164" formatCode="#,##0.0"/>
    <numFmt numFmtId="165" formatCode="0.0_)"/>
    <numFmt numFmtId="166" formatCode="_-* #,##0.00\ _P_t_s_-;\-* #,##0.00\ _P_t_s_-;_-* &quot;-&quot;??\ _P_t_s_-;_-@_-"/>
    <numFmt numFmtId="167" formatCode="_-* #,##0.00\ [$€]_-;\-* #,##0.00\ [$€]_-;_-* &quot;-&quot;??\ [$€]_-;_-@_-"/>
    <numFmt numFmtId="168" formatCode="_-* #,##0.00\ _€_-;\-* #,##0.00\ _€_-;_-* &quot;-&quot;??\ _€_-;_-@_-"/>
    <numFmt numFmtId="169" formatCode="#,##0\ &quot;€&quot;;\-#,##0\ &quot;€&quot;"/>
    <numFmt numFmtId="170" formatCode="_(* #,##0.0_);_(* \(#,##0.0\);_(* &quot;-&quot;??_);_(@_)"/>
    <numFmt numFmtId="171" formatCode="_-* #,##0\ &quot;Pts&quot;_-;\-* #,##0\ &quot;Pts&quot;_-;_-* &quot;-&quot;\ &quot;Pts&quot;_-;_-@_-"/>
  </numFmts>
  <fonts count="38">
    <font>
      <sz val="10"/>
      <name val="Courie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theme="0"/>
      </bottom>
    </border>
    <border>
      <left/>
      <right/>
      <top/>
      <bottom style="thin">
        <color theme="3" tint="-0.24997000396251678"/>
      </bottom>
    </border>
    <border>
      <left style="thin"/>
      <right/>
      <top/>
      <bottom/>
    </border>
  </borders>
  <cellStyleXfs count="86">
    <xf numFmtId="165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30" fillId="31" borderId="0" applyNumberFormat="0" applyBorder="0" applyAlignment="0" applyProtection="0"/>
    <xf numFmtId="169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165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0" fontId="18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18" fillId="0" borderId="0">
      <alignment/>
      <protection/>
    </xf>
    <xf numFmtId="171" fontId="0" fillId="0" borderId="0">
      <alignment/>
      <protection/>
    </xf>
    <xf numFmtId="0" fontId="18" fillId="0" borderId="0">
      <alignment/>
      <protection/>
    </xf>
    <xf numFmtId="0" fontId="21" fillId="32" borderId="4" applyNumberFormat="0" applyFont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1">
    <xf numFmtId="165" fontId="0" fillId="0" borderId="0" xfId="0" applyAlignment="1">
      <alignment/>
    </xf>
    <xf numFmtId="0" fontId="19" fillId="0" borderId="0" xfId="72" applyFont="1" applyAlignment="1">
      <alignment horizontal="center" wrapText="1"/>
      <protection/>
    </xf>
    <xf numFmtId="0" fontId="20" fillId="0" borderId="0" xfId="64" applyFont="1">
      <alignment/>
      <protection/>
    </xf>
    <xf numFmtId="0" fontId="19" fillId="0" borderId="0" xfId="64" applyFont="1" applyAlignment="1">
      <alignment horizontal="center" wrapText="1"/>
      <protection/>
    </xf>
    <xf numFmtId="0" fontId="20" fillId="0" borderId="0" xfId="64" applyFont="1" applyAlignment="1">
      <alignment horizontal="center" wrapText="1"/>
      <protection/>
    </xf>
    <xf numFmtId="0" fontId="20" fillId="0" borderId="0" xfId="64" applyFont="1" applyAlignment="1">
      <alignment horizontal="center" wrapText="1"/>
      <protection/>
    </xf>
    <xf numFmtId="14" fontId="25" fillId="33" borderId="0" xfId="72" applyNumberFormat="1" applyFont="1" applyFill="1" applyBorder="1" applyAlignment="1">
      <alignment horizontal="center" vertical="center" wrapText="1"/>
      <protection/>
    </xf>
    <xf numFmtId="0" fontId="25" fillId="33" borderId="10" xfId="69" applyFont="1" applyFill="1" applyBorder="1" applyAlignment="1">
      <alignment horizontal="center" wrapText="1"/>
      <protection/>
    </xf>
    <xf numFmtId="0" fontId="25" fillId="33" borderId="0" xfId="74" applyFont="1" applyFill="1" applyBorder="1" applyAlignment="1">
      <alignment horizontal="center" wrapText="1"/>
      <protection/>
    </xf>
    <xf numFmtId="0" fontId="25" fillId="33" borderId="0" xfId="74" applyFont="1" applyFill="1" applyBorder="1" applyAlignment="1">
      <alignment horizontal="right" vertical="center"/>
      <protection/>
    </xf>
    <xf numFmtId="0" fontId="19" fillId="34" borderId="0" xfId="72" applyFont="1" applyFill="1" applyBorder="1">
      <alignment/>
      <protection/>
    </xf>
    <xf numFmtId="164" fontId="19" fillId="34" borderId="0" xfId="64" applyNumberFormat="1" applyFont="1" applyFill="1" applyBorder="1">
      <alignment/>
      <protection/>
    </xf>
    <xf numFmtId="0" fontId="20" fillId="0" borderId="0" xfId="64" applyFont="1" applyBorder="1" applyAlignment="1">
      <alignment horizontal="left" indent="1"/>
      <protection/>
    </xf>
    <xf numFmtId="164" fontId="20" fillId="0" borderId="0" xfId="64" applyNumberFormat="1" applyFont="1" applyBorder="1">
      <alignment/>
      <protection/>
    </xf>
    <xf numFmtId="0" fontId="19" fillId="34" borderId="0" xfId="64" applyFont="1" applyFill="1" applyBorder="1">
      <alignment/>
      <protection/>
    </xf>
    <xf numFmtId="0" fontId="20" fillId="0" borderId="0" xfId="64" applyFont="1" applyBorder="1">
      <alignment/>
      <protection/>
    </xf>
    <xf numFmtId="165" fontId="20" fillId="0" borderId="0" xfId="0" applyFont="1" applyBorder="1" applyAlignment="1">
      <alignment/>
    </xf>
    <xf numFmtId="0" fontId="19" fillId="34" borderId="11" xfId="64" applyFont="1" applyFill="1" applyBorder="1">
      <alignment/>
      <protection/>
    </xf>
    <xf numFmtId="164" fontId="19" fillId="34" borderId="11" xfId="64" applyNumberFormat="1" applyFont="1" applyFill="1" applyBorder="1">
      <alignment/>
      <protection/>
    </xf>
    <xf numFmtId="0" fontId="20" fillId="0" borderId="12" xfId="64" applyFont="1" applyFill="1" applyBorder="1" applyAlignment="1">
      <alignment horizontal="left" wrapText="1"/>
      <protection/>
    </xf>
    <xf numFmtId="0" fontId="20" fillId="0" borderId="0" xfId="64" applyFont="1" applyFill="1" applyBorder="1" applyAlignment="1">
      <alignment horizontal="left" wrapText="1"/>
      <protection/>
    </xf>
  </cellXfs>
  <cellStyles count="7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Millares 2 2" xfId="49"/>
    <cellStyle name="Millares 2 3" xfId="50"/>
    <cellStyle name="Millares 7" xfId="51"/>
    <cellStyle name="Millares 9 5 4" xfId="52"/>
    <cellStyle name="Millares 9 5 5" xfId="53"/>
    <cellStyle name="Currency" xfId="54"/>
    <cellStyle name="Currency [0]" xfId="55"/>
    <cellStyle name="Neutral" xfId="56"/>
    <cellStyle name="Normal 11 2" xfId="57"/>
    <cellStyle name="Normal 12" xfId="58"/>
    <cellStyle name="Normal 13" xfId="59"/>
    <cellStyle name="Normal 14 3" xfId="60"/>
    <cellStyle name="Normal 15 3" xfId="61"/>
    <cellStyle name="Normal 16 3" xfId="62"/>
    <cellStyle name="Normal 17 3" xfId="63"/>
    <cellStyle name="Normal 18 2" xfId="64"/>
    <cellStyle name="Normal 2 2 3" xfId="65"/>
    <cellStyle name="Normal 2 3 2" xfId="66"/>
    <cellStyle name="Normal 2 4" xfId="67"/>
    <cellStyle name="Normal 2 5" xfId="68"/>
    <cellStyle name="Normal 24 3" xfId="69"/>
    <cellStyle name="Normal 24 4" xfId="70"/>
    <cellStyle name="Normal 24 5" xfId="71"/>
    <cellStyle name="Normal 3 4" xfId="72"/>
    <cellStyle name="Normal 5" xfId="73"/>
    <cellStyle name="Normal_Libro2a" xfId="74"/>
    <cellStyle name="Notas" xfId="75"/>
    <cellStyle name="Percent" xfId="76"/>
    <cellStyle name="Porcentual 2" xfId="77"/>
    <cellStyle name="Salida" xfId="78"/>
    <cellStyle name="Texto de advertencia" xfId="79"/>
    <cellStyle name="Texto explicativo" xfId="80"/>
    <cellStyle name="Título" xfId="81"/>
    <cellStyle name="Título 1" xfId="82"/>
    <cellStyle name="Título 2" xfId="83"/>
    <cellStyle name="Título 3" xfId="84"/>
    <cellStyle name="Total" xfId="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is%20documentos\Sandra\cta969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uperficieProduccion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.docs.live.net/AFLUENCIA%20PORCESADAS/Afluencia%20por%20Tipos,%20Subtipos%20y%20Altur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ta92-98"/>
      <sheetName val="Participación"/>
      <sheetName val="Variació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rea prod cuadro 1"/>
      <sheetName val="area prod cuadro 2"/>
      <sheetName val="area prod cuadro 3 "/>
      <sheetName val="area prod cuadro 4"/>
      <sheetName val="area prod cuadro 5"/>
      <sheetName val="area prod cuadro6"/>
      <sheetName val="area prod cuadro 7"/>
      <sheetName val="area prod cuadro 8"/>
      <sheetName val="area prod cuadro 9"/>
      <sheetName val="area prod cuadro 10"/>
      <sheetName val="area prod cuadro 11"/>
      <sheetName val="area prod cuadro 12"/>
      <sheetName val="area prod cuadro 13 "/>
      <sheetName val="area prod cuadro 14 "/>
      <sheetName val="area prod cuadro 15 "/>
      <sheetName val="area prod cuadro 16"/>
      <sheetName val="area prod cuadro 17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POR TIPOS"/>
      <sheetName val="POR PROVINCIAS"/>
      <sheetName val="POR ALTURA"/>
      <sheetName val="CUADRO POR ALTURA"/>
      <sheetName val="TIPOS DE CAFE"/>
      <sheetName val="TIPOS Y SUBTIPOS"/>
    </sheetNames>
    <sheetDataSet>
      <sheetData sheetId="0">
        <row r="1614">
          <cell r="A1614">
            <v>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3"/>
  <sheetViews>
    <sheetView showGridLines="0" tabSelected="1" zoomScalePageLayoutView="0" workbookViewId="0" topLeftCell="A1">
      <selection activeCell="E7" sqref="E7"/>
    </sheetView>
  </sheetViews>
  <sheetFormatPr defaultColWidth="11.00390625" defaultRowHeight="12.75"/>
  <cols>
    <col min="1" max="1" width="14.625" style="2" customWidth="1"/>
    <col min="2" max="2" width="0.74609375" style="2" customWidth="1"/>
    <col min="3" max="3" width="8.50390625" style="2" customWidth="1"/>
    <col min="4" max="4" width="7.875" style="2" customWidth="1"/>
    <col min="5" max="5" width="8.125" style="2" customWidth="1"/>
    <col min="6" max="6" width="8.50390625" style="2" customWidth="1"/>
    <col min="7" max="7" width="1.625" style="2" customWidth="1"/>
    <col min="8" max="8" width="9.25390625" style="2" hidden="1" customWidth="1"/>
    <col min="9" max="9" width="8.75390625" style="2" customWidth="1"/>
    <col min="10" max="11" width="8.875" style="2" customWidth="1"/>
    <col min="12" max="12" width="10.375" style="2" customWidth="1"/>
    <col min="13" max="13" width="11.625" style="2" customWidth="1"/>
    <col min="14" max="16384" width="11.00390625" style="2" customWidth="1"/>
  </cols>
  <sheetData>
    <row r="1" spans="1:13" ht="1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12.75" customHeight="1">
      <c r="A3" s="4"/>
      <c r="B3" s="4"/>
      <c r="C3" s="4"/>
      <c r="D3" s="4"/>
      <c r="E3" s="4"/>
      <c r="F3" s="4"/>
      <c r="G3" s="4"/>
      <c r="H3" s="4"/>
      <c r="I3" s="4"/>
      <c r="J3" s="5"/>
      <c r="K3" s="5"/>
      <c r="L3" s="5"/>
      <c r="M3" s="5"/>
    </row>
    <row r="4" spans="1:13" ht="15" customHeight="1">
      <c r="A4" s="6" t="s">
        <v>2</v>
      </c>
      <c r="B4" s="6"/>
      <c r="C4" s="7"/>
      <c r="D4" s="7"/>
      <c r="E4" s="7"/>
      <c r="F4" s="7"/>
      <c r="G4" s="6"/>
      <c r="H4" s="7" t="s">
        <v>3</v>
      </c>
      <c r="I4" s="7"/>
      <c r="J4" s="7"/>
      <c r="K4" s="7"/>
      <c r="L4" s="7"/>
      <c r="M4" s="8" t="s">
        <v>4</v>
      </c>
    </row>
    <row r="5" spans="1:13" ht="27.75" customHeight="1">
      <c r="A5" s="6"/>
      <c r="B5" s="6"/>
      <c r="C5" s="9">
        <v>2014</v>
      </c>
      <c r="D5" s="9">
        <v>2015</v>
      </c>
      <c r="E5" s="9">
        <v>2016</v>
      </c>
      <c r="F5" s="9" t="s">
        <v>5</v>
      </c>
      <c r="G5" s="6"/>
      <c r="H5" s="9">
        <v>2013</v>
      </c>
      <c r="I5" s="9">
        <v>2014</v>
      </c>
      <c r="J5" s="9">
        <v>2015</v>
      </c>
      <c r="K5" s="9">
        <v>2016</v>
      </c>
      <c r="L5" s="9" t="s">
        <v>5</v>
      </c>
      <c r="M5" s="8"/>
    </row>
    <row r="6" spans="1:13" ht="15">
      <c r="A6" s="10" t="s">
        <v>6</v>
      </c>
      <c r="B6" s="11"/>
      <c r="C6" s="11">
        <f>SUM(C7:C12)</f>
        <v>1214.344</v>
      </c>
      <c r="D6" s="11">
        <f>SUM(D7:D12)</f>
        <v>1155.3399999999997</v>
      </c>
      <c r="E6" s="11">
        <f>SUM(E7:E12)</f>
        <v>1072.295</v>
      </c>
      <c r="F6" s="11">
        <f>SUM(F7:F12)</f>
        <v>1012.254</v>
      </c>
      <c r="G6" s="11"/>
      <c r="H6" s="11">
        <f>SUM(H7:H12)</f>
        <v>32577.058859999997</v>
      </c>
      <c r="I6" s="11">
        <f>SUM(I7:I12)</f>
        <v>31609.586399999997</v>
      </c>
      <c r="J6" s="11">
        <f>SUM(J7:J12)</f>
        <v>33014.565800000004</v>
      </c>
      <c r="K6" s="11">
        <f>SUM(K7:K12)</f>
        <v>27755.1495</v>
      </c>
      <c r="L6" s="11">
        <f>SUM(L7:L12)</f>
        <v>28916.85008</v>
      </c>
      <c r="M6" s="11">
        <f aca="true" t="shared" si="0" ref="M6:M12">(L6/$L$41)*100</f>
        <v>74.56869431367927</v>
      </c>
    </row>
    <row r="7" spans="1:13" ht="15">
      <c r="A7" s="12" t="s">
        <v>7</v>
      </c>
      <c r="B7" s="13"/>
      <c r="C7" s="13">
        <v>2.975</v>
      </c>
      <c r="D7" s="13"/>
      <c r="E7" s="13"/>
      <c r="F7" s="13">
        <v>1.4</v>
      </c>
      <c r="G7" s="13"/>
      <c r="H7" s="13"/>
      <c r="I7" s="13">
        <v>147.2</v>
      </c>
      <c r="J7" s="13"/>
      <c r="K7" s="13"/>
      <c r="L7" s="13">
        <v>41.4</v>
      </c>
      <c r="M7" s="13">
        <f t="shared" si="0"/>
        <v>0.10675934398268049</v>
      </c>
    </row>
    <row r="8" spans="1:13" ht="15">
      <c r="A8" s="12" t="s">
        <v>8</v>
      </c>
      <c r="B8" s="13"/>
      <c r="C8" s="13">
        <v>479.234</v>
      </c>
      <c r="D8" s="13">
        <v>446.205</v>
      </c>
      <c r="E8" s="13">
        <v>139.19</v>
      </c>
      <c r="F8" s="13">
        <v>549.645</v>
      </c>
      <c r="G8" s="13"/>
      <c r="H8" s="13">
        <v>12423.29556</v>
      </c>
      <c r="I8" s="13">
        <v>12941.4334</v>
      </c>
      <c r="J8" s="13">
        <v>12133.022</v>
      </c>
      <c r="K8" s="13">
        <v>3447.562</v>
      </c>
      <c r="L8" s="13">
        <v>15397.2554</v>
      </c>
      <c r="M8" s="13">
        <f t="shared" si="0"/>
        <v>39.70533540187886</v>
      </c>
    </row>
    <row r="9" spans="1:13" ht="15">
      <c r="A9" s="12" t="s">
        <v>6</v>
      </c>
      <c r="B9" s="13"/>
      <c r="C9" s="13">
        <v>596.8</v>
      </c>
      <c r="D9" s="13">
        <v>551.03</v>
      </c>
      <c r="E9" s="13">
        <v>793.2950000000001</v>
      </c>
      <c r="F9" s="13">
        <v>274.33</v>
      </c>
      <c r="G9" s="13"/>
      <c r="H9" s="13">
        <v>18706.2483</v>
      </c>
      <c r="I9" s="13">
        <v>15376.5285</v>
      </c>
      <c r="J9" s="13">
        <v>14958.698000000002</v>
      </c>
      <c r="K9" s="13">
        <v>20584.537999999997</v>
      </c>
      <c r="L9" s="13">
        <v>8135.8613000000005</v>
      </c>
      <c r="M9" s="13">
        <f t="shared" si="0"/>
        <v>20.98017427831107</v>
      </c>
    </row>
    <row r="10" spans="1:13" ht="15">
      <c r="A10" s="12" t="s">
        <v>9</v>
      </c>
      <c r="B10" s="13"/>
      <c r="C10" s="13">
        <v>115.35000000000001</v>
      </c>
      <c r="D10" s="13">
        <v>152.505</v>
      </c>
      <c r="E10" s="13">
        <v>93.46499999999999</v>
      </c>
      <c r="F10" s="13">
        <v>138.229</v>
      </c>
      <c r="G10" s="13"/>
      <c r="H10" s="13">
        <v>1048.78</v>
      </c>
      <c r="I10" s="13">
        <v>2574.6075</v>
      </c>
      <c r="J10" s="13">
        <v>5755.8818</v>
      </c>
      <c r="K10" s="13">
        <v>2286.2385</v>
      </c>
      <c r="L10" s="13">
        <v>3839.6618799999997</v>
      </c>
      <c r="M10" s="13">
        <f t="shared" si="0"/>
        <v>9.901444044060522</v>
      </c>
    </row>
    <row r="11" spans="1:13" ht="15">
      <c r="A11" s="12" t="s">
        <v>10</v>
      </c>
      <c r="B11" s="13"/>
      <c r="C11" s="13">
        <v>19.005000000000003</v>
      </c>
      <c r="D11" s="13">
        <v>5.6</v>
      </c>
      <c r="E11" s="13">
        <v>45.845000000000006</v>
      </c>
      <c r="F11" s="13">
        <v>48.650000000000006</v>
      </c>
      <c r="G11" s="13"/>
      <c r="H11" s="13">
        <v>398.735</v>
      </c>
      <c r="I11" s="13">
        <v>555.842</v>
      </c>
      <c r="J11" s="13">
        <v>166.964</v>
      </c>
      <c r="K11" s="13">
        <v>1424.811</v>
      </c>
      <c r="L11" s="13">
        <v>1502.6715</v>
      </c>
      <c r="M11" s="13">
        <f t="shared" si="0"/>
        <v>3.874981245446146</v>
      </c>
    </row>
    <row r="12" spans="1:13" ht="15">
      <c r="A12" s="12" t="s">
        <v>11</v>
      </c>
      <c r="B12" s="13"/>
      <c r="C12" s="13">
        <v>0.98</v>
      </c>
      <c r="D12" s="13"/>
      <c r="E12" s="13">
        <v>0.5</v>
      </c>
      <c r="F12" s="13"/>
      <c r="G12" s="13"/>
      <c r="H12" s="13"/>
      <c r="I12" s="13">
        <v>13.975</v>
      </c>
      <c r="J12" s="13"/>
      <c r="K12" s="13">
        <v>12</v>
      </c>
      <c r="L12" s="13"/>
      <c r="M12" s="13">
        <f t="shared" si="0"/>
        <v>0</v>
      </c>
    </row>
    <row r="13" spans="1:13" ht="15">
      <c r="A13" s="12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</row>
    <row r="14" spans="1:13" ht="15">
      <c r="A14" s="14" t="s">
        <v>12</v>
      </c>
      <c r="B14" s="11"/>
      <c r="C14" s="11">
        <f>SUM(C15:C18)</f>
        <v>113.892</v>
      </c>
      <c r="D14" s="11">
        <f>SUM(D15:D18)</f>
        <v>103.495</v>
      </c>
      <c r="E14" s="11">
        <f>SUM(E15:E18)</f>
        <v>108.67</v>
      </c>
      <c r="F14" s="11">
        <f>SUM(F15:F18)</f>
        <v>138.575</v>
      </c>
      <c r="G14" s="11"/>
      <c r="H14" s="11">
        <f>SUM(H15:H18)</f>
        <v>1697.01</v>
      </c>
      <c r="I14" s="11">
        <f>SUM(I15:I18)</f>
        <v>3636.3714</v>
      </c>
      <c r="J14" s="11">
        <f>SUM(J15:J18)</f>
        <v>3622.7799999999997</v>
      </c>
      <c r="K14" s="11">
        <f>SUM(K15:K18)</f>
        <v>3516.662</v>
      </c>
      <c r="L14" s="11">
        <f>SUM(L15:L18)</f>
        <v>5252.747</v>
      </c>
      <c r="M14" s="11">
        <f>(L14/$L$41)*100</f>
        <v>13.545406372632682</v>
      </c>
    </row>
    <row r="15" spans="1:13" ht="15">
      <c r="A15" s="12" t="s">
        <v>12</v>
      </c>
      <c r="B15" s="13"/>
      <c r="C15" s="13">
        <v>31.261999999999997</v>
      </c>
      <c r="D15" s="13">
        <v>32.5</v>
      </c>
      <c r="E15" s="13">
        <v>45.699999999999996</v>
      </c>
      <c r="F15" s="13">
        <v>52.465</v>
      </c>
      <c r="G15" s="13"/>
      <c r="H15" s="13">
        <v>1152</v>
      </c>
      <c r="I15" s="13">
        <v>870</v>
      </c>
      <c r="J15" s="13">
        <v>1094</v>
      </c>
      <c r="K15" s="13">
        <v>1540.1</v>
      </c>
      <c r="L15" s="13">
        <v>2280.11</v>
      </c>
      <c r="M15" s="13">
        <f>(L15/$L$41)*100</f>
        <v>5.879783763486706</v>
      </c>
    </row>
    <row r="16" spans="1:13" ht="15">
      <c r="A16" s="12" t="s">
        <v>13</v>
      </c>
      <c r="B16" s="13"/>
      <c r="C16" s="13">
        <v>51.39</v>
      </c>
      <c r="D16" s="13">
        <v>65.885</v>
      </c>
      <c r="E16" s="13">
        <v>55.83</v>
      </c>
      <c r="F16" s="13">
        <v>66.895</v>
      </c>
      <c r="G16" s="13"/>
      <c r="H16" s="13">
        <v>545.01</v>
      </c>
      <c r="I16" s="13">
        <v>1595.0669999999998</v>
      </c>
      <c r="J16" s="13">
        <v>2361.5099999999998</v>
      </c>
      <c r="K16" s="13">
        <v>1822.6</v>
      </c>
      <c r="L16" s="13">
        <v>2499.6650000000004</v>
      </c>
      <c r="M16" s="13">
        <f>(L16/$L$41)*100</f>
        <v>6.445956414890509</v>
      </c>
    </row>
    <row r="17" spans="1:13" ht="15">
      <c r="A17" s="12" t="s">
        <v>14</v>
      </c>
      <c r="B17" s="13"/>
      <c r="C17" s="13">
        <v>31.24</v>
      </c>
      <c r="D17" s="13">
        <v>5.109999999999999</v>
      </c>
      <c r="E17" s="13">
        <v>7.139999999999999</v>
      </c>
      <c r="F17" s="13">
        <v>18.514999999999997</v>
      </c>
      <c r="G17" s="13"/>
      <c r="H17" s="13"/>
      <c r="I17" s="13">
        <v>1171.3044</v>
      </c>
      <c r="J17" s="13">
        <v>167.27</v>
      </c>
      <c r="K17" s="13">
        <v>153.962</v>
      </c>
      <c r="L17" s="13">
        <v>454.572</v>
      </c>
      <c r="M17" s="13">
        <f>(L17/$L$41)*100</f>
        <v>1.1722175969298319</v>
      </c>
    </row>
    <row r="18" spans="1:13" ht="15">
      <c r="A18" s="12" t="s">
        <v>15</v>
      </c>
      <c r="B18" s="13"/>
      <c r="C18" s="13"/>
      <c r="D18" s="13"/>
      <c r="E18" s="13"/>
      <c r="F18" s="13">
        <v>0.7</v>
      </c>
      <c r="G18" s="13"/>
      <c r="H18" s="15"/>
      <c r="I18" s="15"/>
      <c r="J18" s="15"/>
      <c r="K18" s="15"/>
      <c r="L18" s="13">
        <v>18.4</v>
      </c>
      <c r="M18" s="13">
        <f>(L18/$L$41)*100</f>
        <v>0.04744859732563578</v>
      </c>
    </row>
    <row r="19" spans="1:13" ht="15">
      <c r="A19" s="12"/>
      <c r="B19" s="13"/>
      <c r="C19" s="13"/>
      <c r="D19" s="13"/>
      <c r="E19" s="13"/>
      <c r="F19" s="13"/>
      <c r="G19" s="13"/>
      <c r="H19" s="15"/>
      <c r="I19" s="15"/>
      <c r="J19" s="15"/>
      <c r="K19" s="15"/>
      <c r="L19" s="16"/>
      <c r="M19" s="13"/>
    </row>
    <row r="20" spans="1:13" ht="15">
      <c r="A20" s="14" t="s">
        <v>16</v>
      </c>
      <c r="B20" s="11"/>
      <c r="C20" s="11">
        <f>SUM(C21:C23)</f>
        <v>48.8</v>
      </c>
      <c r="D20" s="11">
        <f>SUM(D21:D23)</f>
        <v>52.050000000000004</v>
      </c>
      <c r="E20" s="11">
        <f>SUM(E21:E23)</f>
        <v>12</v>
      </c>
      <c r="F20" s="11">
        <f>SUM(F21:F23)</f>
        <v>23</v>
      </c>
      <c r="G20" s="11"/>
      <c r="H20" s="11">
        <f>SUM(H21:H23)</f>
        <v>569.6</v>
      </c>
      <c r="I20" s="11">
        <f>SUM(I21:I23)</f>
        <v>1952</v>
      </c>
      <c r="J20" s="11">
        <f>SUM(J21:J23)</f>
        <v>2082</v>
      </c>
      <c r="K20" s="11">
        <f>SUM(K21:K23)</f>
        <v>682</v>
      </c>
      <c r="L20" s="11">
        <f>SUM(L21:L23)</f>
        <v>920</v>
      </c>
      <c r="M20" s="11">
        <f>(L20/$L$41)*100</f>
        <v>2.372429866281789</v>
      </c>
    </row>
    <row r="21" spans="1:13" ht="15">
      <c r="A21" s="12" t="s">
        <v>17</v>
      </c>
      <c r="B21" s="13"/>
      <c r="C21" s="13">
        <v>44.8</v>
      </c>
      <c r="D21" s="13">
        <v>42.050000000000004</v>
      </c>
      <c r="E21" s="13">
        <v>11.8</v>
      </c>
      <c r="F21" s="13">
        <v>23</v>
      </c>
      <c r="G21" s="13"/>
      <c r="H21" s="13">
        <v>419.6</v>
      </c>
      <c r="I21" s="13">
        <v>1792</v>
      </c>
      <c r="J21" s="13">
        <v>1682</v>
      </c>
      <c r="K21" s="13">
        <v>672</v>
      </c>
      <c r="L21" s="13">
        <v>920</v>
      </c>
      <c r="M21" s="13">
        <f>(L21/$L$41)*100</f>
        <v>2.372429866281789</v>
      </c>
    </row>
    <row r="22" spans="1:13" ht="15">
      <c r="A22" s="12" t="s">
        <v>18</v>
      </c>
      <c r="B22" s="13"/>
      <c r="C22" s="13"/>
      <c r="D22" s="13">
        <v>10</v>
      </c>
      <c r="E22" s="13">
        <v>0</v>
      </c>
      <c r="F22" s="13"/>
      <c r="G22" s="13"/>
      <c r="H22" s="13"/>
      <c r="I22" s="13"/>
      <c r="J22" s="13">
        <v>400</v>
      </c>
      <c r="K22" s="13"/>
      <c r="L22" s="13"/>
      <c r="M22" s="13"/>
    </row>
    <row r="23" spans="1:13" ht="15">
      <c r="A23" s="12" t="s">
        <v>19</v>
      </c>
      <c r="B23" s="13"/>
      <c r="C23" s="13">
        <v>4</v>
      </c>
      <c r="D23" s="13"/>
      <c r="E23" s="13">
        <v>0.2</v>
      </c>
      <c r="F23" s="13"/>
      <c r="G23" s="13"/>
      <c r="H23" s="13">
        <v>150</v>
      </c>
      <c r="I23" s="13">
        <v>160</v>
      </c>
      <c r="J23" s="13"/>
      <c r="K23" s="13">
        <v>10</v>
      </c>
      <c r="L23" s="13"/>
      <c r="M23" s="13"/>
    </row>
    <row r="24" spans="1:13" ht="15">
      <c r="A24" s="12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</row>
    <row r="25" spans="1:13" ht="15">
      <c r="A25" s="14" t="s">
        <v>20</v>
      </c>
      <c r="B25" s="11"/>
      <c r="C25" s="11"/>
      <c r="D25" s="11"/>
      <c r="E25" s="11">
        <f>SUM(E26)</f>
        <v>8.1</v>
      </c>
      <c r="F25" s="11"/>
      <c r="G25" s="11"/>
      <c r="H25" s="11"/>
      <c r="I25" s="11"/>
      <c r="J25" s="11"/>
      <c r="K25" s="11">
        <f>SUM(K26)</f>
        <v>287.5</v>
      </c>
      <c r="L25" s="11"/>
      <c r="M25" s="11">
        <f>(L25/$L$41)*100</f>
        <v>0</v>
      </c>
    </row>
    <row r="26" spans="1:13" ht="15">
      <c r="A26" s="12" t="s">
        <v>21</v>
      </c>
      <c r="B26" s="13"/>
      <c r="C26" s="13"/>
      <c r="D26" s="13"/>
      <c r="E26" s="15">
        <v>8.1</v>
      </c>
      <c r="F26" s="15"/>
      <c r="G26" s="13"/>
      <c r="H26" s="13"/>
      <c r="I26" s="13"/>
      <c r="J26" s="13"/>
      <c r="K26" s="13">
        <v>287.5</v>
      </c>
      <c r="L26" s="13"/>
      <c r="M26" s="13"/>
    </row>
    <row r="27" spans="1:13" ht="15">
      <c r="A27" s="12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</row>
    <row r="28" spans="1:13" ht="15">
      <c r="A28" s="11" t="s">
        <v>22</v>
      </c>
      <c r="B28" s="11"/>
      <c r="C28" s="11">
        <f>SUM(C29:C34)</f>
        <v>15.7321429</v>
      </c>
      <c r="D28" s="11">
        <f>SUM(D29:D34)</f>
        <v>47.252</v>
      </c>
      <c r="E28" s="11">
        <f>SUM(E29:E34)</f>
        <v>34.964999999999996</v>
      </c>
      <c r="F28" s="11">
        <f>SUM(F29:F34)</f>
        <v>55.27389</v>
      </c>
      <c r="G28" s="11"/>
      <c r="H28" s="11">
        <f>SUM(H29:H34)</f>
        <v>700.7</v>
      </c>
      <c r="I28" s="11">
        <f>SUM(I29:I34)</f>
        <v>376.52</v>
      </c>
      <c r="J28" s="11">
        <f>SUM(J29:J34)</f>
        <v>2107.6330000000003</v>
      </c>
      <c r="K28" s="11">
        <f>SUM(K29:K34)</f>
        <v>1546</v>
      </c>
      <c r="L28" s="11">
        <f>SUM(L29:L34)</f>
        <v>2303.6171598</v>
      </c>
      <c r="M28" s="11">
        <f>(L28/$L$41)*100</f>
        <v>5.940402337379074</v>
      </c>
    </row>
    <row r="29" spans="1:13" ht="15">
      <c r="A29" s="12" t="s">
        <v>23</v>
      </c>
      <c r="B29" s="13"/>
      <c r="C29" s="13"/>
      <c r="D29" s="13">
        <v>12.6</v>
      </c>
      <c r="E29" s="13">
        <v>6.125</v>
      </c>
      <c r="F29" s="13">
        <v>24.29889</v>
      </c>
      <c r="G29" s="13"/>
      <c r="H29" s="13"/>
      <c r="I29" s="13"/>
      <c r="J29" s="13">
        <v>414</v>
      </c>
      <c r="K29" s="13">
        <v>350</v>
      </c>
      <c r="L29" s="13">
        <v>1051.9921598</v>
      </c>
      <c r="M29" s="13">
        <f>(L29/$L$41)*100</f>
        <v>2.712801759786744</v>
      </c>
    </row>
    <row r="30" spans="1:13" ht="15">
      <c r="A30" s="12" t="s">
        <v>24</v>
      </c>
      <c r="B30" s="13"/>
      <c r="C30" s="13"/>
      <c r="D30" s="13">
        <v>3.5</v>
      </c>
      <c r="E30" s="13">
        <v>0.7</v>
      </c>
      <c r="F30" s="13"/>
      <c r="G30" s="13"/>
      <c r="H30" s="13"/>
      <c r="I30" s="13"/>
      <c r="J30" s="13">
        <v>145.25</v>
      </c>
      <c r="K30" s="13">
        <v>24</v>
      </c>
      <c r="L30" s="13"/>
      <c r="M30" s="13"/>
    </row>
    <row r="31" spans="1:13" ht="15">
      <c r="A31" s="12" t="s">
        <v>22</v>
      </c>
      <c r="B31" s="13"/>
      <c r="C31" s="13">
        <v>2.1</v>
      </c>
      <c r="D31" s="13">
        <v>25.502</v>
      </c>
      <c r="E31" s="13">
        <v>16.24</v>
      </c>
      <c r="F31" s="13">
        <v>7.874999999999999</v>
      </c>
      <c r="G31" s="13"/>
      <c r="H31" s="13">
        <v>387.3</v>
      </c>
      <c r="I31" s="13">
        <v>74.52</v>
      </c>
      <c r="J31" s="13">
        <v>1363.4</v>
      </c>
      <c r="K31" s="13">
        <v>726</v>
      </c>
      <c r="L31" s="13">
        <v>400.025</v>
      </c>
      <c r="M31" s="13">
        <f>(L31/$L$41)*100</f>
        <v>1.0315557144123613</v>
      </c>
    </row>
    <row r="32" spans="1:13" ht="15">
      <c r="A32" s="12" t="s">
        <v>25</v>
      </c>
      <c r="B32" s="13"/>
      <c r="C32" s="13">
        <v>3.1321429</v>
      </c>
      <c r="D32" s="13">
        <v>5.65</v>
      </c>
      <c r="E32" s="13">
        <v>6.3</v>
      </c>
      <c r="F32" s="13">
        <v>7</v>
      </c>
      <c r="G32" s="13"/>
      <c r="H32" s="13">
        <v>113.2</v>
      </c>
      <c r="I32" s="13">
        <v>42</v>
      </c>
      <c r="J32" s="13">
        <v>184.983</v>
      </c>
      <c r="K32" s="13">
        <v>216</v>
      </c>
      <c r="L32" s="13">
        <v>184</v>
      </c>
      <c r="M32" s="13">
        <f>(L32/$L$41)*100</f>
        <v>0.4744859732563577</v>
      </c>
    </row>
    <row r="33" spans="1:13" ht="15">
      <c r="A33" s="12" t="s">
        <v>26</v>
      </c>
      <c r="B33" s="13"/>
      <c r="C33" s="13">
        <v>10.5</v>
      </c>
      <c r="D33" s="13"/>
      <c r="E33" s="13">
        <v>0</v>
      </c>
      <c r="F33" s="13">
        <v>0</v>
      </c>
      <c r="G33" s="13"/>
      <c r="H33" s="13"/>
      <c r="I33" s="13">
        <v>260</v>
      </c>
      <c r="J33" s="13"/>
      <c r="K33" s="13"/>
      <c r="L33" s="13"/>
      <c r="M33" s="13"/>
    </row>
    <row r="34" spans="1:13" ht="15">
      <c r="A34" s="12" t="s">
        <v>27</v>
      </c>
      <c r="B34" s="13"/>
      <c r="C34" s="13"/>
      <c r="D34" s="13"/>
      <c r="E34" s="13">
        <v>5.6</v>
      </c>
      <c r="F34" s="13">
        <v>16.1</v>
      </c>
      <c r="G34" s="13"/>
      <c r="H34" s="13">
        <v>200.2</v>
      </c>
      <c r="I34" s="13"/>
      <c r="J34" s="13"/>
      <c r="K34" s="13">
        <v>230</v>
      </c>
      <c r="L34" s="13">
        <v>667.6</v>
      </c>
      <c r="M34" s="13">
        <f>(L34/$L$41)*100</f>
        <v>1.7215588899236114</v>
      </c>
    </row>
    <row r="35" spans="1:13" ht="15">
      <c r="A35" s="12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</row>
    <row r="36" spans="1:13" ht="15">
      <c r="A36" s="14" t="s">
        <v>28</v>
      </c>
      <c r="B36" s="11"/>
      <c r="C36" s="11">
        <f>SUM(C37:C40)</f>
        <v>26.075000000000003</v>
      </c>
      <c r="D36" s="11">
        <f>SUM(D37:D40)</f>
        <v>34.85</v>
      </c>
      <c r="E36" s="11">
        <f>SUM(E37:E40)</f>
        <v>41.897999999999996</v>
      </c>
      <c r="F36" s="11">
        <f>SUM(F37:F40)</f>
        <v>38.421</v>
      </c>
      <c r="G36" s="11"/>
      <c r="H36" s="11">
        <f>SUM(H37:H40)</f>
        <v>1156</v>
      </c>
      <c r="I36" s="11">
        <f>SUM(I37:I40)</f>
        <v>793.7</v>
      </c>
      <c r="J36" s="11">
        <f>SUM(J37:J40)</f>
        <v>1101.27</v>
      </c>
      <c r="K36" s="11">
        <f>SUM(K37:K40)</f>
        <v>1393.1915999999999</v>
      </c>
      <c r="L36" s="11">
        <f>SUM(L37:L40)</f>
        <v>1385.5928</v>
      </c>
      <c r="M36" s="11">
        <f>(L36/$L$41)*100</f>
        <v>3.573067110027184</v>
      </c>
    </row>
    <row r="37" spans="1:13" ht="15">
      <c r="A37" s="12" t="s">
        <v>29</v>
      </c>
      <c r="B37" s="13"/>
      <c r="C37" s="13"/>
      <c r="D37" s="13">
        <v>0.1</v>
      </c>
      <c r="E37" s="13">
        <v>0.098</v>
      </c>
      <c r="F37" s="13">
        <v>2.338</v>
      </c>
      <c r="G37" s="13"/>
      <c r="H37" s="13"/>
      <c r="I37" s="13"/>
      <c r="J37" s="13">
        <v>2</v>
      </c>
      <c r="K37" s="13">
        <v>2.5116000000000005</v>
      </c>
      <c r="L37" s="13">
        <v>54.1236</v>
      </c>
      <c r="M37" s="13">
        <f>(L37/$L$41)*100</f>
        <v>0.13957004903335765</v>
      </c>
    </row>
    <row r="38" spans="1:13" ht="15">
      <c r="A38" s="12" t="s">
        <v>30</v>
      </c>
      <c r="B38" s="13"/>
      <c r="C38" s="13"/>
      <c r="D38" s="13">
        <v>3.55</v>
      </c>
      <c r="E38" s="13">
        <v>7.95</v>
      </c>
      <c r="F38" s="13">
        <v>1.0499999999999998</v>
      </c>
      <c r="G38" s="13"/>
      <c r="H38" s="13">
        <v>355.3</v>
      </c>
      <c r="I38" s="13"/>
      <c r="J38" s="13">
        <v>115.25</v>
      </c>
      <c r="K38" s="13">
        <v>269.15</v>
      </c>
      <c r="L38" s="13">
        <v>31.049999999999997</v>
      </c>
      <c r="M38" s="13">
        <f>(L38/$L$41)*100</f>
        <v>0.08006950798701036</v>
      </c>
    </row>
    <row r="39" spans="1:13" ht="15">
      <c r="A39" s="12" t="s">
        <v>31</v>
      </c>
      <c r="B39" s="13"/>
      <c r="C39" s="13"/>
      <c r="D39" s="13">
        <v>7.699999999999999</v>
      </c>
      <c r="E39" s="13">
        <v>0.7</v>
      </c>
      <c r="F39" s="13">
        <v>0</v>
      </c>
      <c r="G39" s="13"/>
      <c r="H39" s="13"/>
      <c r="I39" s="13"/>
      <c r="J39" s="13">
        <v>201.01999999999998</v>
      </c>
      <c r="K39" s="13">
        <v>24</v>
      </c>
      <c r="L39" s="13"/>
      <c r="M39" s="13"/>
    </row>
    <row r="40" spans="1:13" ht="15">
      <c r="A40" s="12" t="s">
        <v>32</v>
      </c>
      <c r="B40" s="13"/>
      <c r="C40" s="13">
        <v>26.075000000000003</v>
      </c>
      <c r="D40" s="13">
        <v>23.5</v>
      </c>
      <c r="E40" s="13">
        <v>33.15</v>
      </c>
      <c r="F40" s="13">
        <v>35.033</v>
      </c>
      <c r="G40" s="13"/>
      <c r="H40" s="13">
        <v>800.7</v>
      </c>
      <c r="I40" s="13">
        <v>793.7</v>
      </c>
      <c r="J40" s="13">
        <v>783</v>
      </c>
      <c r="K40" s="13">
        <v>1097.53</v>
      </c>
      <c r="L40" s="13">
        <v>1300.4191999999998</v>
      </c>
      <c r="M40" s="13">
        <f>(L40/$L$41)*100</f>
        <v>3.353427553006816</v>
      </c>
    </row>
    <row r="41" spans="1:13" ht="15">
      <c r="A41" s="17" t="s">
        <v>33</v>
      </c>
      <c r="B41" s="18"/>
      <c r="C41" s="18">
        <f>C6+C14+C20+C25+C28+C36</f>
        <v>1418.8431429000002</v>
      </c>
      <c r="D41" s="18">
        <f>D6+D14+D20+D25+D28+D36</f>
        <v>1392.9869999999994</v>
      </c>
      <c r="E41" s="18">
        <f>E6+E14+E20+E25+E28+E36</f>
        <v>1277.9279999999999</v>
      </c>
      <c r="F41" s="18">
        <f>F6+F14+F20+F25+F28+F36</f>
        <v>1267.52389</v>
      </c>
      <c r="G41" s="18"/>
      <c r="H41" s="18">
        <f>H6+H14+H20+H25+H28+H36</f>
        <v>36700.368859999995</v>
      </c>
      <c r="I41" s="18">
        <f>I6+I14+I20+I25+I28+I36</f>
        <v>38368.17779999999</v>
      </c>
      <c r="J41" s="18">
        <f>J6+J14+J20+J25+J28+J36</f>
        <v>41928.2488</v>
      </c>
      <c r="K41" s="18">
        <f>K6+K14+K20+K25+K28+K36</f>
        <v>35180.503099999994</v>
      </c>
      <c r="L41" s="18">
        <f>L6+L14+L20+L25+L28+L36</f>
        <v>38778.8070398</v>
      </c>
      <c r="M41" s="18">
        <f>(L41/$L$41)*100</f>
        <v>100</v>
      </c>
    </row>
    <row r="42" spans="1:13" ht="14.25" customHeight="1">
      <c r="A42" s="19" t="s">
        <v>34</v>
      </c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</row>
    <row r="43" spans="1:13" ht="15">
      <c r="A43" s="20" t="s">
        <v>35</v>
      </c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</row>
  </sheetData>
  <sheetProtection/>
  <mergeCells count="11">
    <mergeCell ref="A42:M42"/>
    <mergeCell ref="A43:M43"/>
    <mergeCell ref="A1:M1"/>
    <mergeCell ref="A2:M2"/>
    <mergeCell ref="A3:I3"/>
    <mergeCell ref="A4:A5"/>
    <mergeCell ref="B4:B5"/>
    <mergeCell ref="C4:F4"/>
    <mergeCell ref="G4:G5"/>
    <mergeCell ref="H4:L4"/>
    <mergeCell ref="M4:M5"/>
  </mergeCells>
  <printOptions/>
  <pageMargins left="0.7" right="0.7" top="0.75" bottom="0.75" header="0.3" footer="0.3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Infoagro</dc:creator>
  <cp:keywords/>
  <dc:description/>
  <cp:lastModifiedBy>Infoagro</cp:lastModifiedBy>
  <dcterms:created xsi:type="dcterms:W3CDTF">2018-04-18T16:36:29Z</dcterms:created>
  <dcterms:modified xsi:type="dcterms:W3CDTF">2018-04-18T16:36:29Z</dcterms:modified>
  <cp:category/>
  <cp:version/>
  <cp:contentType/>
  <cp:contentStatus/>
</cp:coreProperties>
</file>