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4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localSheetId="0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>#REF!</definedName>
    <definedName name="PRODUC">#REF!</definedName>
    <definedName name="set">#REF!</definedName>
    <definedName name="_xlnm.Print_Titles" localSheetId="0">'area prod cuadro 4'!$4:$5</definedName>
    <definedName name="v" localSheetId="0">'[1]Cta92-98'!#REF!</definedName>
    <definedName name="v">'[1]Cta92-98'!#REF!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>#REF!</definedName>
    <definedName name="wrn.ESTIMACIONES." localSheetId="0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<sst xmlns="http://schemas.openxmlformats.org/spreadsheetml/2006/main" count="59" uniqueCount="56">
  <si>
    <t>Cuadro 4</t>
  </si>
  <si>
    <t xml:space="preserve">Costa Rica. Área sembrada y producción de frijol según región y subregión, por período agrícola, 2014/15 - 2017/18. </t>
  </si>
  <si>
    <t>Región/Subregión</t>
  </si>
  <si>
    <t>Área (hectáreas)</t>
  </si>
  <si>
    <t>Producción (t húmedas y sucias)</t>
  </si>
  <si>
    <t>Variación %  2016/17-2017/18</t>
  </si>
  <si>
    <t xml:space="preserve">2014/15 </t>
  </si>
  <si>
    <t>2015/16</t>
  </si>
  <si>
    <t>2016/17</t>
  </si>
  <si>
    <t>2017/18 a/</t>
  </si>
  <si>
    <t>2012/13</t>
  </si>
  <si>
    <t xml:space="preserve">2013/14 </t>
  </si>
  <si>
    <t xml:space="preserve">2016/17 </t>
  </si>
  <si>
    <t>Región Central Oriental</t>
  </si>
  <si>
    <t>Turrialba</t>
  </si>
  <si>
    <t>Región Pacífico Central</t>
  </si>
  <si>
    <t>Chomes</t>
  </si>
  <si>
    <t>Barranca</t>
  </si>
  <si>
    <t>Orotina</t>
  </si>
  <si>
    <t>Parrita - Quepos</t>
  </si>
  <si>
    <t>Jicaral</t>
  </si>
  <si>
    <t>Región Chorotega</t>
  </si>
  <si>
    <t>Nicoya</t>
  </si>
  <si>
    <t>Santa Cruz</t>
  </si>
  <si>
    <t>Carrillo</t>
  </si>
  <si>
    <t>Liberia</t>
  </si>
  <si>
    <t>Cañas</t>
  </si>
  <si>
    <t>Nandayure</t>
  </si>
  <si>
    <t>Hojancha</t>
  </si>
  <si>
    <t>La Cruz</t>
  </si>
  <si>
    <t>Abangares</t>
  </si>
  <si>
    <t>Bagaces</t>
  </si>
  <si>
    <t>Tilarán</t>
  </si>
  <si>
    <t>Región Brunca</t>
  </si>
  <si>
    <t>Corredores</t>
  </si>
  <si>
    <t>Palmar Norte</t>
  </si>
  <si>
    <t>Coto Brus</t>
  </si>
  <si>
    <t>Buenos Aires</t>
  </si>
  <si>
    <t>San Isidro/Perez Zeledón</t>
  </si>
  <si>
    <t>Puerto Jiménez</t>
  </si>
  <si>
    <t>Laurel</t>
  </si>
  <si>
    <t>Pejibaye</t>
  </si>
  <si>
    <t>Región Huetar Norte</t>
  </si>
  <si>
    <t>Upala</t>
  </si>
  <si>
    <t>Fortuna</t>
  </si>
  <si>
    <t>Guatuso</t>
  </si>
  <si>
    <t>Santa Rosa/Pocosol/Los Chiles</t>
  </si>
  <si>
    <t>Sarapiquí</t>
  </si>
  <si>
    <t>Región Huetar Caribe</t>
  </si>
  <si>
    <t>Talamanca</t>
  </si>
  <si>
    <t>Limón/Matina</t>
  </si>
  <si>
    <t>Pococí</t>
  </si>
  <si>
    <t>Siquirres</t>
  </si>
  <si>
    <t>Total</t>
  </si>
  <si>
    <t xml:space="preserve"> a/Preliminar       </t>
  </si>
  <si>
    <t>Fuente: Sepsa, con información del CNP, disponible al 20 de Febrero del 2018 y proporcionada por las Direcciones Regionales.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</si>
</sst>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"/>
    <numFmt numFmtId="165" formatCode="_-* #,##0.00\ _€_-;\-* #,##0.00\ _€_-;_-* &quot;-&quot;??\ _€_-;_-@_-"/>
    <numFmt numFmtId="166" formatCode="0.0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#,##0\ &quot;€&quot;;\-#,##0\ &quot;€&quot;"/>
    <numFmt numFmtId="170" formatCode="0.0_)"/>
    <numFmt numFmtId="171" formatCode="_(* #,##0.0_);_(* \(#,##0.0\);_(* &quot;-&quot;??_);_(@_)"/>
    <numFmt numFmtId="172" formatCode="_-* #,##0\ &quot;Pts&quot;_-;\-* #,##0\ &quot;Pts&quot;_-;_-* &quot;-&quot;\ &quot;Pts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-0.24997000396251678"/>
      </bottom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69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2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74" applyFont="1" applyAlignment="1">
      <alignment horizontal="center" wrapText="1"/>
      <protection/>
    </xf>
    <xf numFmtId="0" fontId="0" fillId="0" borderId="0" xfId="70" applyFont="1" applyAlignment="1">
      <alignment wrapText="1"/>
      <protection/>
    </xf>
    <xf numFmtId="0" fontId="20" fillId="0" borderId="0" xfId="64" applyFont="1">
      <alignment/>
      <protection/>
    </xf>
    <xf numFmtId="0" fontId="25" fillId="33" borderId="0" xfId="60" applyFont="1" applyFill="1" applyBorder="1" applyAlignment="1">
      <alignment vertical="center" wrapText="1"/>
      <protection/>
    </xf>
    <xf numFmtId="0" fontId="0" fillId="33" borderId="0" xfId="70" applyFont="1" applyFill="1" applyAlignment="1">
      <alignment wrapText="1"/>
      <protection/>
    </xf>
    <xf numFmtId="0" fontId="25" fillId="33" borderId="10" xfId="70" applyFont="1" applyFill="1" applyBorder="1" applyAlignment="1">
      <alignment horizontal="center" vertical="center" wrapText="1"/>
      <protection/>
    </xf>
    <xf numFmtId="0" fontId="20" fillId="33" borderId="0" xfId="64" applyFont="1" applyFill="1" applyBorder="1" applyAlignment="1">
      <alignment vertical="center"/>
      <protection/>
    </xf>
    <xf numFmtId="0" fontId="25" fillId="33" borderId="0" xfId="60" applyFont="1" applyFill="1" applyBorder="1" applyAlignment="1">
      <alignment horizontal="center" vertical="center" wrapText="1"/>
      <protection/>
    </xf>
    <xf numFmtId="0" fontId="22" fillId="33" borderId="0" xfId="60" applyFont="1" applyFill="1" applyBorder="1" applyAlignment="1">
      <alignment vertical="center" wrapText="1"/>
      <protection/>
    </xf>
    <xf numFmtId="16" fontId="25" fillId="33" borderId="0" xfId="60" applyNumberFormat="1" applyFont="1" applyFill="1" applyBorder="1" applyAlignment="1">
      <alignment horizontal="center" vertical="center" wrapText="1"/>
      <protection/>
    </xf>
    <xf numFmtId="0" fontId="20" fillId="33" borderId="0" xfId="64" applyFont="1" applyFill="1" applyBorder="1">
      <alignment/>
      <protection/>
    </xf>
    <xf numFmtId="0" fontId="22" fillId="33" borderId="0" xfId="60" applyFont="1" applyFill="1" applyBorder="1" applyAlignment="1">
      <alignment horizontal="center" vertical="center" wrapText="1"/>
      <protection/>
    </xf>
    <xf numFmtId="0" fontId="19" fillId="34" borderId="0" xfId="64" applyFont="1" applyFill="1">
      <alignment/>
      <protection/>
    </xf>
    <xf numFmtId="164" fontId="19" fillId="34" borderId="0" xfId="64" applyNumberFormat="1" applyFont="1" applyFill="1">
      <alignment/>
      <protection/>
    </xf>
    <xf numFmtId="164" fontId="19" fillId="34" borderId="0" xfId="60" applyNumberFormat="1" applyFont="1" applyFill="1" applyAlignment="1">
      <alignment horizontal="right"/>
      <protection/>
    </xf>
    <xf numFmtId="0" fontId="20" fillId="0" borderId="0" xfId="64" applyFont="1" applyAlignment="1">
      <alignment horizontal="left" indent="1"/>
      <protection/>
    </xf>
    <xf numFmtId="164" fontId="20" fillId="0" borderId="0" xfId="64" applyNumberFormat="1" applyFont="1">
      <alignment/>
      <protection/>
    </xf>
    <xf numFmtId="164" fontId="20" fillId="0" borderId="0" xfId="60" applyNumberFormat="1" applyFont="1" applyAlignment="1">
      <alignment horizontal="right"/>
      <protection/>
    </xf>
    <xf numFmtId="0" fontId="20" fillId="0" borderId="0" xfId="64" applyFont="1" applyBorder="1" applyAlignment="1">
      <alignment horizontal="left" indent="1"/>
      <protection/>
    </xf>
    <xf numFmtId="0" fontId="20" fillId="0" borderId="0" xfId="64" applyFont="1" applyBorder="1">
      <alignment/>
      <protection/>
    </xf>
    <xf numFmtId="164" fontId="20" fillId="0" borderId="0" xfId="64" applyNumberFormat="1" applyFont="1" applyBorder="1">
      <alignment/>
      <protection/>
    </xf>
    <xf numFmtId="0" fontId="19" fillId="34" borderId="11" xfId="60" applyFont="1" applyFill="1" applyBorder="1">
      <alignment/>
      <protection/>
    </xf>
    <xf numFmtId="0" fontId="0" fillId="34" borderId="11" xfId="70" applyFont="1" applyFill="1" applyBorder="1" applyAlignment="1">
      <alignment wrapText="1"/>
      <protection/>
    </xf>
    <xf numFmtId="164" fontId="19" fillId="34" borderId="11" xfId="60" applyNumberFormat="1" applyFont="1" applyFill="1" applyBorder="1">
      <alignment/>
      <protection/>
    </xf>
    <xf numFmtId="166" fontId="19" fillId="34" borderId="12" xfId="52" applyNumberFormat="1" applyFont="1" applyFill="1" applyBorder="1" applyAlignment="1">
      <alignment horizontal="right"/>
    </xf>
    <xf numFmtId="0" fontId="20" fillId="0" borderId="0" xfId="64" applyFont="1" applyBorder="1" applyAlignment="1">
      <alignment horizontal="left" wrapText="1"/>
      <protection/>
    </xf>
    <xf numFmtId="0" fontId="20" fillId="0" borderId="0" xfId="64" applyFont="1" applyBorder="1" applyAlignment="1">
      <alignment wrapText="1"/>
      <protection/>
    </xf>
    <xf numFmtId="0" fontId="20" fillId="35" borderId="0" xfId="64" applyFont="1" applyFill="1" applyBorder="1">
      <alignment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4" xfId="52"/>
    <cellStyle name="Millares 9 5 5" xfId="53"/>
    <cellStyle name="Currency" xfId="54"/>
    <cellStyle name="Currency [0]" xfId="55"/>
    <cellStyle name="Neutral" xfId="56"/>
    <cellStyle name="Normal 11 2" xfId="57"/>
    <cellStyle name="Normal 12" xfId="58"/>
    <cellStyle name="Normal 13" xfId="59"/>
    <cellStyle name="Normal 14 3" xfId="60"/>
    <cellStyle name="Normal 15 3" xfId="61"/>
    <cellStyle name="Normal 16 3" xfId="62"/>
    <cellStyle name="Normal 17 3" xfId="63"/>
    <cellStyle name="Normal 18 2" xfId="64"/>
    <cellStyle name="Normal 2 2 3" xfId="65"/>
    <cellStyle name="Normal 2 3 2" xfId="66"/>
    <cellStyle name="Normal 2 4" xfId="67"/>
    <cellStyle name="Normal 2 5" xfId="68"/>
    <cellStyle name="Normal 24 3" xfId="69"/>
    <cellStyle name="Normal 24 4" xfId="70"/>
    <cellStyle name="Normal 24 5" xfId="71"/>
    <cellStyle name="Normal 3 4" xfId="72"/>
    <cellStyle name="Normal 5" xfId="73"/>
    <cellStyle name="Normal_boletin14a" xfId="74"/>
    <cellStyle name="Notas" xfId="75"/>
    <cellStyle name="Percent" xfId="76"/>
    <cellStyle name="Porcentual 2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ficieProducc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"/>
      <sheetName val="area prod cuadro 5"/>
      <sheetName val="area prod cuadro6"/>
      <sheetName val="area prod cuadro 7"/>
      <sheetName val="area prod cuadro 8"/>
      <sheetName val="area prod cuadro 9"/>
      <sheetName val="area prod cuadro 10"/>
      <sheetName val="area prod cuadro 11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6" sqref="A6"/>
    </sheetView>
  </sheetViews>
  <sheetFormatPr defaultColWidth="11.421875" defaultRowHeight="15"/>
  <cols>
    <col min="1" max="1" width="25.8515625" style="3" customWidth="1"/>
    <col min="2" max="2" width="1.1484375" style="3" customWidth="1"/>
    <col min="3" max="6" width="12.28125" style="3" customWidth="1"/>
    <col min="7" max="7" width="1.57421875" style="3" customWidth="1"/>
    <col min="8" max="9" width="8.140625" style="3" hidden="1" customWidth="1"/>
    <col min="10" max="10" width="8.140625" style="3" customWidth="1"/>
    <col min="11" max="13" width="12.28125" style="3" customWidth="1"/>
    <col min="14" max="14" width="12.140625" style="3" customWidth="1"/>
    <col min="15" max="16384" width="11.421875" style="3" customWidth="1"/>
  </cols>
  <sheetData>
    <row r="1" spans="1:14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7" customHeight="1">
      <c r="A4" s="4" t="s">
        <v>2</v>
      </c>
      <c r="B4" s="5"/>
      <c r="C4" s="6" t="s">
        <v>3</v>
      </c>
      <c r="D4" s="6"/>
      <c r="E4" s="6"/>
      <c r="F4" s="6"/>
      <c r="G4" s="7"/>
      <c r="H4" s="6" t="s">
        <v>4</v>
      </c>
      <c r="I4" s="6"/>
      <c r="J4" s="6"/>
      <c r="K4" s="6"/>
      <c r="L4" s="6"/>
      <c r="M4" s="6"/>
      <c r="N4" s="8" t="s">
        <v>5</v>
      </c>
    </row>
    <row r="5" spans="1:14" ht="30.75" customHeight="1">
      <c r="A5" s="9"/>
      <c r="B5" s="5"/>
      <c r="C5" s="10" t="s">
        <v>6</v>
      </c>
      <c r="D5" s="10" t="s">
        <v>7</v>
      </c>
      <c r="E5" s="10" t="s">
        <v>8</v>
      </c>
      <c r="F5" s="10" t="s">
        <v>9</v>
      </c>
      <c r="G5" s="11"/>
      <c r="H5" s="10" t="s">
        <v>10</v>
      </c>
      <c r="I5" s="10" t="s">
        <v>11</v>
      </c>
      <c r="J5" s="10" t="s">
        <v>6</v>
      </c>
      <c r="K5" s="10" t="s">
        <v>7</v>
      </c>
      <c r="L5" s="10" t="s">
        <v>12</v>
      </c>
      <c r="M5" s="10" t="s">
        <v>9</v>
      </c>
      <c r="N5" s="12"/>
    </row>
    <row r="6" spans="1:14" ht="15">
      <c r="A6" s="13" t="s">
        <v>13</v>
      </c>
      <c r="B6" s="13"/>
      <c r="C6" s="14">
        <f aca="true" t="shared" si="0" ref="C6:M6">SUM(C7)</f>
        <v>120</v>
      </c>
      <c r="D6" s="14">
        <f t="shared" si="0"/>
        <v>120</v>
      </c>
      <c r="E6" s="14">
        <f t="shared" si="0"/>
        <v>120</v>
      </c>
      <c r="F6" s="14">
        <f t="shared" si="0"/>
        <v>120</v>
      </c>
      <c r="G6" s="14">
        <f t="shared" si="0"/>
        <v>0</v>
      </c>
      <c r="H6" s="14">
        <f t="shared" si="0"/>
        <v>50.60000000000001</v>
      </c>
      <c r="I6" s="14">
        <f t="shared" si="0"/>
        <v>55.2</v>
      </c>
      <c r="J6" s="14">
        <f t="shared" si="0"/>
        <v>45.6</v>
      </c>
      <c r="K6" s="14">
        <f t="shared" si="0"/>
        <v>45.6</v>
      </c>
      <c r="L6" s="14">
        <f t="shared" si="0"/>
        <v>45.6</v>
      </c>
      <c r="M6" s="14">
        <f t="shared" si="0"/>
        <v>45.6</v>
      </c>
      <c r="N6" s="15">
        <f>((M6/L6-1)*100)</f>
        <v>0</v>
      </c>
    </row>
    <row r="7" spans="1:14" ht="15">
      <c r="A7" s="16" t="s">
        <v>14</v>
      </c>
      <c r="C7" s="17">
        <v>120</v>
      </c>
      <c r="D7" s="17">
        <v>120</v>
      </c>
      <c r="E7" s="17">
        <v>120</v>
      </c>
      <c r="F7" s="17">
        <v>120</v>
      </c>
      <c r="G7" s="17"/>
      <c r="H7" s="17">
        <v>50.60000000000001</v>
      </c>
      <c r="I7" s="17">
        <v>55.2</v>
      </c>
      <c r="J7" s="17">
        <v>45.6</v>
      </c>
      <c r="K7" s="17">
        <v>45.6</v>
      </c>
      <c r="L7" s="17">
        <v>45.6</v>
      </c>
      <c r="M7" s="17">
        <v>45.6</v>
      </c>
      <c r="N7" s="18">
        <f aca="true" t="shared" si="1" ref="N7:N46">((M7/L7-1)*100)</f>
        <v>0</v>
      </c>
    </row>
    <row r="8" spans="1:14" ht="15">
      <c r="A8" s="13" t="s">
        <v>15</v>
      </c>
      <c r="B8" s="13"/>
      <c r="C8" s="14">
        <f aca="true" t="shared" si="2" ref="C8:L8">SUM(C9:C13)</f>
        <v>381</v>
      </c>
      <c r="D8" s="14">
        <f t="shared" si="2"/>
        <v>381</v>
      </c>
      <c r="E8" s="14">
        <f t="shared" si="2"/>
        <v>381</v>
      </c>
      <c r="F8" s="14">
        <f t="shared" si="2"/>
        <v>381</v>
      </c>
      <c r="G8" s="14">
        <f t="shared" si="2"/>
        <v>0</v>
      </c>
      <c r="H8" s="14">
        <f t="shared" si="2"/>
        <v>210.942</v>
      </c>
      <c r="I8" s="14">
        <f t="shared" si="2"/>
        <v>173.65000000000003</v>
      </c>
      <c r="J8" s="14">
        <f t="shared" si="2"/>
        <v>181.36</v>
      </c>
      <c r="K8" s="14">
        <f t="shared" si="2"/>
        <v>194.86</v>
      </c>
      <c r="L8" s="14">
        <f t="shared" si="2"/>
        <v>194.7</v>
      </c>
      <c r="M8" s="14">
        <f>SUM(M9:M13)</f>
        <v>194.7</v>
      </c>
      <c r="N8" s="15">
        <f t="shared" si="1"/>
        <v>0</v>
      </c>
    </row>
    <row r="9" spans="1:14" ht="15">
      <c r="A9" s="16" t="s">
        <v>16</v>
      </c>
      <c r="C9" s="17">
        <v>75</v>
      </c>
      <c r="D9" s="17">
        <v>75</v>
      </c>
      <c r="E9" s="17">
        <v>75</v>
      </c>
      <c r="F9" s="17">
        <v>75</v>
      </c>
      <c r="G9" s="17"/>
      <c r="H9" s="17">
        <v>8.775</v>
      </c>
      <c r="I9" s="17">
        <v>29.249999999999996</v>
      </c>
      <c r="J9" s="17">
        <v>31.500000000000004</v>
      </c>
      <c r="K9" s="17">
        <v>45</v>
      </c>
      <c r="L9" s="17">
        <v>45</v>
      </c>
      <c r="M9" s="17">
        <v>45</v>
      </c>
      <c r="N9" s="18">
        <f t="shared" si="1"/>
        <v>0</v>
      </c>
    </row>
    <row r="10" spans="1:14" ht="15">
      <c r="A10" s="16" t="s">
        <v>17</v>
      </c>
      <c r="C10" s="17">
        <v>60</v>
      </c>
      <c r="D10" s="17">
        <v>60</v>
      </c>
      <c r="E10" s="17">
        <v>60</v>
      </c>
      <c r="F10" s="17">
        <v>60</v>
      </c>
      <c r="G10" s="17"/>
      <c r="H10" s="17">
        <v>28.200000000000003</v>
      </c>
      <c r="I10" s="17">
        <v>28.2</v>
      </c>
      <c r="J10" s="17">
        <v>28.2</v>
      </c>
      <c r="K10" s="17">
        <v>28.2</v>
      </c>
      <c r="L10" s="17">
        <v>28.2</v>
      </c>
      <c r="M10" s="17">
        <v>28.2</v>
      </c>
      <c r="N10" s="18">
        <f t="shared" si="1"/>
        <v>0</v>
      </c>
    </row>
    <row r="11" spans="1:14" ht="15">
      <c r="A11" s="16" t="s">
        <v>18</v>
      </c>
      <c r="C11" s="17">
        <v>85</v>
      </c>
      <c r="D11" s="17">
        <v>85</v>
      </c>
      <c r="E11" s="17">
        <v>85</v>
      </c>
      <c r="F11" s="17">
        <v>85</v>
      </c>
      <c r="G11" s="17"/>
      <c r="H11" s="17">
        <v>92.87950000000002</v>
      </c>
      <c r="I11" s="17">
        <v>34.160000000000004</v>
      </c>
      <c r="J11" s="17">
        <v>34.160000000000004</v>
      </c>
      <c r="K11" s="17">
        <v>34.160000000000004</v>
      </c>
      <c r="L11" s="17">
        <v>34</v>
      </c>
      <c r="M11" s="17">
        <v>34</v>
      </c>
      <c r="N11" s="18">
        <f t="shared" si="1"/>
        <v>0</v>
      </c>
    </row>
    <row r="12" spans="1:14" ht="15">
      <c r="A12" s="16" t="s">
        <v>19</v>
      </c>
      <c r="C12" s="17">
        <v>70</v>
      </c>
      <c r="D12" s="17">
        <v>70</v>
      </c>
      <c r="E12" s="17">
        <v>70</v>
      </c>
      <c r="F12" s="17">
        <v>70</v>
      </c>
      <c r="G12" s="17"/>
      <c r="H12" s="17">
        <v>27.1875</v>
      </c>
      <c r="I12" s="17">
        <v>42</v>
      </c>
      <c r="J12" s="17">
        <v>42</v>
      </c>
      <c r="K12" s="17">
        <v>42</v>
      </c>
      <c r="L12" s="17">
        <v>42</v>
      </c>
      <c r="M12" s="17">
        <v>42</v>
      </c>
      <c r="N12" s="18">
        <f t="shared" si="1"/>
        <v>0</v>
      </c>
    </row>
    <row r="13" spans="1:14" ht="15">
      <c r="A13" s="16" t="s">
        <v>20</v>
      </c>
      <c r="C13" s="17">
        <v>91</v>
      </c>
      <c r="D13" s="17">
        <v>91</v>
      </c>
      <c r="E13" s="17">
        <v>91</v>
      </c>
      <c r="F13" s="17">
        <v>91</v>
      </c>
      <c r="G13" s="17"/>
      <c r="H13" s="17">
        <v>53.89999999999999</v>
      </c>
      <c r="I13" s="17">
        <v>40.040000000000006</v>
      </c>
      <c r="J13" s="17">
        <v>45.5</v>
      </c>
      <c r="K13" s="17">
        <v>45.5</v>
      </c>
      <c r="L13" s="17">
        <v>45.5</v>
      </c>
      <c r="M13" s="17">
        <v>45.5</v>
      </c>
      <c r="N13" s="18">
        <f t="shared" si="1"/>
        <v>0</v>
      </c>
    </row>
    <row r="14" spans="1:14" ht="15">
      <c r="A14" s="13" t="s">
        <v>21</v>
      </c>
      <c r="B14" s="13"/>
      <c r="C14" s="14">
        <f aca="true" t="shared" si="3" ref="C14:L14">SUM(C15:C25)</f>
        <v>3185</v>
      </c>
      <c r="D14" s="14">
        <f t="shared" si="3"/>
        <v>3565</v>
      </c>
      <c r="E14" s="14">
        <f t="shared" si="3"/>
        <v>3760</v>
      </c>
      <c r="F14" s="14">
        <f t="shared" si="3"/>
        <v>4060</v>
      </c>
      <c r="G14" s="14">
        <f t="shared" si="3"/>
        <v>0</v>
      </c>
      <c r="H14" s="14">
        <f t="shared" si="3"/>
        <v>1701.7500000000002</v>
      </c>
      <c r="I14" s="14">
        <f t="shared" si="3"/>
        <v>1412.5</v>
      </c>
      <c r="J14" s="14">
        <f t="shared" si="3"/>
        <v>1494</v>
      </c>
      <c r="K14" s="14">
        <f t="shared" si="3"/>
        <v>1802.4999999999998</v>
      </c>
      <c r="L14" s="14">
        <f t="shared" si="3"/>
        <v>1897.6</v>
      </c>
      <c r="M14" s="14">
        <f>SUM(M15:M25)</f>
        <v>2177.525</v>
      </c>
      <c r="N14" s="15">
        <f t="shared" si="1"/>
        <v>14.751528246205737</v>
      </c>
    </row>
    <row r="15" spans="1:14" ht="15">
      <c r="A15" s="16" t="s">
        <v>22</v>
      </c>
      <c r="C15" s="17">
        <v>150</v>
      </c>
      <c r="D15" s="17">
        <v>250</v>
      </c>
      <c r="E15" s="17">
        <v>180</v>
      </c>
      <c r="F15" s="17">
        <v>214.5</v>
      </c>
      <c r="G15" s="17"/>
      <c r="H15" s="17">
        <v>60</v>
      </c>
      <c r="I15" s="17">
        <v>120</v>
      </c>
      <c r="J15" s="17">
        <v>45</v>
      </c>
      <c r="K15" s="17">
        <v>100</v>
      </c>
      <c r="L15" s="17">
        <v>9</v>
      </c>
      <c r="M15" s="17">
        <v>48.375</v>
      </c>
      <c r="N15" s="18">
        <f t="shared" si="1"/>
        <v>437.5</v>
      </c>
    </row>
    <row r="16" spans="1:14" ht="15">
      <c r="A16" s="16" t="s">
        <v>23</v>
      </c>
      <c r="C16" s="17">
        <v>150</v>
      </c>
      <c r="D16" s="17">
        <v>250</v>
      </c>
      <c r="E16" s="17">
        <v>200</v>
      </c>
      <c r="F16" s="17">
        <v>224.5</v>
      </c>
      <c r="G16" s="17"/>
      <c r="H16" s="17">
        <v>70</v>
      </c>
      <c r="I16" s="17">
        <v>28.000000000000004</v>
      </c>
      <c r="J16" s="17">
        <v>45</v>
      </c>
      <c r="K16" s="17">
        <v>100</v>
      </c>
      <c r="L16" s="17">
        <v>10</v>
      </c>
      <c r="M16" s="17">
        <v>50.625</v>
      </c>
      <c r="N16" s="18">
        <f t="shared" si="1"/>
        <v>406.25</v>
      </c>
    </row>
    <row r="17" spans="1:14" ht="15">
      <c r="A17" s="16" t="s">
        <v>24</v>
      </c>
      <c r="C17" s="17">
        <v>40</v>
      </c>
      <c r="D17" s="17">
        <v>40</v>
      </c>
      <c r="E17" s="17">
        <v>15</v>
      </c>
      <c r="F17" s="17">
        <v>27.5</v>
      </c>
      <c r="G17" s="17"/>
      <c r="H17" s="17">
        <v>14</v>
      </c>
      <c r="I17" s="17">
        <v>25</v>
      </c>
      <c r="J17" s="17">
        <v>12</v>
      </c>
      <c r="K17" s="17">
        <v>16</v>
      </c>
      <c r="L17" s="17">
        <v>0.6</v>
      </c>
      <c r="M17" s="17">
        <v>6.05</v>
      </c>
      <c r="N17" s="18">
        <f t="shared" si="1"/>
        <v>908.3333333333334</v>
      </c>
    </row>
    <row r="18" spans="1:14" ht="15">
      <c r="A18" s="16" t="s">
        <v>25</v>
      </c>
      <c r="C18" s="17">
        <v>45</v>
      </c>
      <c r="D18" s="17">
        <v>75</v>
      </c>
      <c r="E18" s="17">
        <v>35</v>
      </c>
      <c r="F18" s="17">
        <v>54.5</v>
      </c>
      <c r="G18" s="17"/>
      <c r="H18" s="17">
        <v>30</v>
      </c>
      <c r="I18" s="17">
        <v>33</v>
      </c>
      <c r="J18" s="17">
        <v>11.25</v>
      </c>
      <c r="K18" s="17">
        <v>30</v>
      </c>
      <c r="L18" s="17">
        <v>0.7000000000000001</v>
      </c>
      <c r="M18" s="17">
        <v>11.55</v>
      </c>
      <c r="N18" s="18">
        <f t="shared" si="1"/>
        <v>1550</v>
      </c>
    </row>
    <row r="19" spans="1:14" ht="15">
      <c r="A19" s="16" t="s">
        <v>26</v>
      </c>
      <c r="C19" s="17">
        <v>25</v>
      </c>
      <c r="D19" s="17">
        <v>20</v>
      </c>
      <c r="E19" s="17">
        <v>20</v>
      </c>
      <c r="F19" s="17">
        <v>20</v>
      </c>
      <c r="G19" s="17"/>
      <c r="H19" s="17">
        <v>12.5</v>
      </c>
      <c r="I19" s="17">
        <v>12.5</v>
      </c>
      <c r="J19" s="17">
        <v>7.5</v>
      </c>
      <c r="K19" s="17">
        <v>8</v>
      </c>
      <c r="L19" s="17">
        <v>0.4</v>
      </c>
      <c r="M19" s="17">
        <v>4.2</v>
      </c>
      <c r="N19" s="18">
        <f t="shared" si="1"/>
        <v>950</v>
      </c>
    </row>
    <row r="20" spans="1:14" ht="15">
      <c r="A20" s="16" t="s">
        <v>27</v>
      </c>
      <c r="C20" s="17">
        <v>15</v>
      </c>
      <c r="D20" s="17">
        <v>25</v>
      </c>
      <c r="E20" s="17">
        <v>15</v>
      </c>
      <c r="F20" s="17">
        <v>18</v>
      </c>
      <c r="G20" s="17"/>
      <c r="H20" s="17">
        <v>18</v>
      </c>
      <c r="I20" s="17">
        <v>22.5</v>
      </c>
      <c r="J20" s="17">
        <v>4.5</v>
      </c>
      <c r="K20" s="17">
        <v>10</v>
      </c>
      <c r="L20" s="17">
        <v>3</v>
      </c>
      <c r="M20" s="17">
        <v>5.250000000000001</v>
      </c>
      <c r="N20" s="18">
        <f t="shared" si="1"/>
        <v>75.00000000000003</v>
      </c>
    </row>
    <row r="21" spans="1:14" ht="15">
      <c r="A21" s="16" t="s">
        <v>28</v>
      </c>
      <c r="C21" s="17">
        <v>25</v>
      </c>
      <c r="D21" s="17">
        <v>20</v>
      </c>
      <c r="E21" s="17">
        <v>15</v>
      </c>
      <c r="F21" s="17">
        <v>18</v>
      </c>
      <c r="G21" s="17"/>
      <c r="H21" s="17">
        <v>12</v>
      </c>
      <c r="I21" s="17">
        <v>20</v>
      </c>
      <c r="J21" s="17">
        <v>6.25</v>
      </c>
      <c r="K21" s="17">
        <v>8</v>
      </c>
      <c r="L21" s="17">
        <v>3</v>
      </c>
      <c r="M21" s="17">
        <v>5.250000000000001</v>
      </c>
      <c r="N21" s="18">
        <f t="shared" si="1"/>
        <v>75.00000000000003</v>
      </c>
    </row>
    <row r="22" spans="1:14" ht="15">
      <c r="A22" s="16" t="s">
        <v>29</v>
      </c>
      <c r="C22" s="17">
        <v>2700</v>
      </c>
      <c r="D22" s="17">
        <v>2800</v>
      </c>
      <c r="E22" s="17">
        <v>3200</v>
      </c>
      <c r="F22" s="17">
        <v>3400</v>
      </c>
      <c r="G22" s="17"/>
      <c r="H22" s="17">
        <v>1443.2500000000002</v>
      </c>
      <c r="I22" s="17">
        <v>1086.5</v>
      </c>
      <c r="J22" s="17">
        <v>1350</v>
      </c>
      <c r="K22" s="17">
        <v>1497.9999999999998</v>
      </c>
      <c r="L22" s="17">
        <v>1856</v>
      </c>
      <c r="M22" s="17">
        <v>2023</v>
      </c>
      <c r="N22" s="18">
        <f t="shared" si="1"/>
        <v>8.99784482758621</v>
      </c>
    </row>
    <row r="23" spans="1:14" ht="15">
      <c r="A23" s="16" t="s">
        <v>30</v>
      </c>
      <c r="C23" s="17">
        <v>0</v>
      </c>
      <c r="D23" s="17">
        <v>35</v>
      </c>
      <c r="E23" s="17">
        <v>35</v>
      </c>
      <c r="F23" s="17">
        <v>35</v>
      </c>
      <c r="G23" s="17"/>
      <c r="H23" s="17">
        <v>14</v>
      </c>
      <c r="I23" s="17">
        <v>25</v>
      </c>
      <c r="J23" s="17">
        <v>0</v>
      </c>
      <c r="K23" s="17">
        <v>14</v>
      </c>
      <c r="L23" s="17">
        <v>14</v>
      </c>
      <c r="M23" s="17">
        <v>14</v>
      </c>
      <c r="N23" s="18">
        <f t="shared" si="1"/>
        <v>0</v>
      </c>
    </row>
    <row r="24" spans="1:14" ht="15">
      <c r="A24" s="16" t="s">
        <v>31</v>
      </c>
      <c r="C24" s="17">
        <v>20</v>
      </c>
      <c r="D24" s="17">
        <v>35</v>
      </c>
      <c r="E24" s="17">
        <v>30</v>
      </c>
      <c r="F24" s="17">
        <v>33</v>
      </c>
      <c r="G24" s="17"/>
      <c r="H24" s="17">
        <v>18</v>
      </c>
      <c r="I24" s="17">
        <v>30</v>
      </c>
      <c r="J24" s="17">
        <v>8</v>
      </c>
      <c r="K24" s="17">
        <v>14</v>
      </c>
      <c r="L24" s="17">
        <v>0.6</v>
      </c>
      <c r="M24" s="17">
        <v>6.825000000000001</v>
      </c>
      <c r="N24" s="18">
        <f t="shared" si="1"/>
        <v>1037.5000000000002</v>
      </c>
    </row>
    <row r="25" spans="1:14" ht="15">
      <c r="A25" s="16" t="s">
        <v>32</v>
      </c>
      <c r="C25" s="17">
        <v>15</v>
      </c>
      <c r="D25" s="17">
        <v>15</v>
      </c>
      <c r="E25" s="17">
        <v>15</v>
      </c>
      <c r="F25" s="17">
        <v>15</v>
      </c>
      <c r="G25" s="17"/>
      <c r="H25" s="17">
        <v>10</v>
      </c>
      <c r="I25" s="17">
        <v>10</v>
      </c>
      <c r="J25" s="17">
        <v>4.5</v>
      </c>
      <c r="K25" s="17">
        <v>4.5</v>
      </c>
      <c r="L25" s="17">
        <v>0.3</v>
      </c>
      <c r="M25" s="17">
        <v>2.4</v>
      </c>
      <c r="N25" s="18">
        <f t="shared" si="1"/>
        <v>700</v>
      </c>
    </row>
    <row r="26" spans="1:14" ht="15">
      <c r="A26" s="13" t="s">
        <v>33</v>
      </c>
      <c r="B26" s="13"/>
      <c r="C26" s="14">
        <f aca="true" t="shared" si="4" ref="C26:L26">SUM(C27:C34)</f>
        <v>9879</v>
      </c>
      <c r="D26" s="14">
        <f t="shared" si="4"/>
        <v>8477</v>
      </c>
      <c r="E26" s="14">
        <f t="shared" si="4"/>
        <v>6548</v>
      </c>
      <c r="F26" s="14">
        <f t="shared" si="4"/>
        <v>7235</v>
      </c>
      <c r="G26" s="14">
        <f t="shared" si="4"/>
        <v>0</v>
      </c>
      <c r="H26" s="14">
        <f t="shared" si="4"/>
        <v>4336.524</v>
      </c>
      <c r="I26" s="14">
        <f t="shared" si="4"/>
        <v>4429.68</v>
      </c>
      <c r="J26" s="14">
        <f t="shared" si="4"/>
        <v>6492.2</v>
      </c>
      <c r="K26" s="14">
        <f t="shared" si="4"/>
        <v>5664.8099999999995</v>
      </c>
      <c r="L26" s="14">
        <f t="shared" si="4"/>
        <v>4298.3060000000005</v>
      </c>
      <c r="M26" s="14">
        <f>SUM(M27:M34)</f>
        <v>4666.5</v>
      </c>
      <c r="N26" s="15">
        <f t="shared" si="1"/>
        <v>8.566025778527631</v>
      </c>
    </row>
    <row r="27" spans="1:14" ht="15">
      <c r="A27" s="16" t="s">
        <v>34</v>
      </c>
      <c r="C27" s="17">
        <v>265</v>
      </c>
      <c r="D27" s="17">
        <v>0</v>
      </c>
      <c r="E27" s="17">
        <v>0</v>
      </c>
      <c r="F27" s="17">
        <v>25</v>
      </c>
      <c r="G27" s="17"/>
      <c r="H27" s="17">
        <v>22.400000000000002</v>
      </c>
      <c r="I27" s="17">
        <v>32.000000000000014</v>
      </c>
      <c r="J27" s="17">
        <v>106.00000000000003</v>
      </c>
      <c r="K27" s="17">
        <v>0</v>
      </c>
      <c r="L27" s="17">
        <v>0</v>
      </c>
      <c r="M27" s="17">
        <v>7.5</v>
      </c>
      <c r="N27" s="18"/>
    </row>
    <row r="28" spans="1:14" ht="15">
      <c r="A28" s="16" t="s">
        <v>35</v>
      </c>
      <c r="C28" s="17">
        <v>554</v>
      </c>
      <c r="D28" s="17">
        <v>415</v>
      </c>
      <c r="E28" s="17">
        <v>168</v>
      </c>
      <c r="F28" s="17">
        <v>240</v>
      </c>
      <c r="G28" s="17"/>
      <c r="H28" s="17">
        <v>288.75</v>
      </c>
      <c r="I28" s="17">
        <v>269.5</v>
      </c>
      <c r="J28" s="17">
        <v>304.70000000000005</v>
      </c>
      <c r="K28" s="17">
        <v>228.24999999999997</v>
      </c>
      <c r="L28" s="17">
        <v>65.85599999999998</v>
      </c>
      <c r="M28" s="17">
        <v>72</v>
      </c>
      <c r="N28" s="18">
        <f t="shared" si="1"/>
        <v>9.329446064139969</v>
      </c>
    </row>
    <row r="29" spans="1:14" ht="15">
      <c r="A29" s="16" t="s">
        <v>36</v>
      </c>
      <c r="C29" s="17">
        <v>400</v>
      </c>
      <c r="D29" s="17">
        <v>250</v>
      </c>
      <c r="E29" s="17">
        <v>150</v>
      </c>
      <c r="F29" s="17">
        <v>0</v>
      </c>
      <c r="G29" s="17"/>
      <c r="H29" s="17">
        <v>222.6</v>
      </c>
      <c r="I29" s="17">
        <v>216</v>
      </c>
      <c r="J29" s="17">
        <v>224.00000000000003</v>
      </c>
      <c r="K29" s="17">
        <v>140</v>
      </c>
      <c r="L29" s="17">
        <v>57</v>
      </c>
      <c r="M29" s="17">
        <v>0</v>
      </c>
      <c r="N29" s="18">
        <f t="shared" si="1"/>
        <v>-100</v>
      </c>
    </row>
    <row r="30" spans="1:14" ht="15">
      <c r="A30" s="16" t="s">
        <v>37</v>
      </c>
      <c r="C30" s="17">
        <v>2250</v>
      </c>
      <c r="D30" s="17">
        <v>2100</v>
      </c>
      <c r="E30" s="17">
        <v>1700</v>
      </c>
      <c r="F30" s="17">
        <v>1650</v>
      </c>
      <c r="G30" s="17"/>
      <c r="H30" s="17">
        <v>1081.3</v>
      </c>
      <c r="I30" s="17">
        <v>1046.5</v>
      </c>
      <c r="J30" s="17">
        <v>1332</v>
      </c>
      <c r="K30" s="17">
        <v>1124</v>
      </c>
      <c r="L30" s="17">
        <v>702.25</v>
      </c>
      <c r="M30" s="17">
        <v>949.0000000000002</v>
      </c>
      <c r="N30" s="18">
        <f t="shared" si="1"/>
        <v>35.13705945176222</v>
      </c>
    </row>
    <row r="31" spans="1:14" ht="15">
      <c r="A31" s="16" t="s">
        <v>38</v>
      </c>
      <c r="C31" s="17">
        <v>100</v>
      </c>
      <c r="D31" s="17">
        <v>60</v>
      </c>
      <c r="E31" s="17">
        <v>40</v>
      </c>
      <c r="F31" s="17">
        <v>40</v>
      </c>
      <c r="G31" s="17"/>
      <c r="H31" s="17">
        <v>62.400000000000006</v>
      </c>
      <c r="I31" s="17">
        <v>46</v>
      </c>
      <c r="J31" s="17">
        <v>43</v>
      </c>
      <c r="K31" s="17">
        <v>27.6</v>
      </c>
      <c r="L31" s="17">
        <v>9.200000000000001</v>
      </c>
      <c r="M31" s="17">
        <v>9.200000000000001</v>
      </c>
      <c r="N31" s="18">
        <f t="shared" si="1"/>
        <v>0</v>
      </c>
    </row>
    <row r="32" spans="1:14" ht="15">
      <c r="A32" s="16" t="s">
        <v>39</v>
      </c>
      <c r="C32" s="17">
        <v>60</v>
      </c>
      <c r="D32" s="17">
        <v>52</v>
      </c>
      <c r="E32" s="17">
        <v>40</v>
      </c>
      <c r="F32" s="17">
        <v>30</v>
      </c>
      <c r="G32" s="17"/>
      <c r="H32" s="17">
        <v>22</v>
      </c>
      <c r="I32" s="17">
        <v>10</v>
      </c>
      <c r="J32" s="17">
        <v>24.000000000000004</v>
      </c>
      <c r="K32" s="17">
        <v>22.880000000000003</v>
      </c>
      <c r="L32" s="17">
        <v>0</v>
      </c>
      <c r="M32" s="17">
        <v>10.799999999999999</v>
      </c>
      <c r="N32" s="18"/>
    </row>
    <row r="33" spans="1:14" ht="15">
      <c r="A33" s="16" t="s">
        <v>40</v>
      </c>
      <c r="C33" s="17">
        <v>0</v>
      </c>
      <c r="D33" s="17">
        <v>0</v>
      </c>
      <c r="E33" s="17">
        <v>0</v>
      </c>
      <c r="F33" s="17">
        <v>0</v>
      </c>
      <c r="G33" s="17"/>
      <c r="H33" s="17">
        <v>13.600000000000001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8"/>
    </row>
    <row r="34" spans="1:14" ht="15">
      <c r="A34" s="16" t="s">
        <v>41</v>
      </c>
      <c r="C34" s="17">
        <v>6250</v>
      </c>
      <c r="D34" s="17">
        <v>5600</v>
      </c>
      <c r="E34" s="17">
        <v>4450</v>
      </c>
      <c r="F34" s="17">
        <v>5250</v>
      </c>
      <c r="G34" s="17"/>
      <c r="H34" s="17">
        <v>2623.474</v>
      </c>
      <c r="I34" s="17">
        <v>2809.6800000000007</v>
      </c>
      <c r="J34" s="17">
        <v>4458.5</v>
      </c>
      <c r="K34" s="17">
        <v>4122.079999999999</v>
      </c>
      <c r="L34" s="17">
        <v>3464</v>
      </c>
      <c r="M34" s="17">
        <v>3618</v>
      </c>
      <c r="N34" s="18">
        <f t="shared" si="1"/>
        <v>4.445727482678974</v>
      </c>
    </row>
    <row r="35" spans="1:14" ht="15">
      <c r="A35" s="13" t="s">
        <v>42</v>
      </c>
      <c r="B35" s="13"/>
      <c r="C35" s="14">
        <f aca="true" t="shared" si="5" ref="C35:L35">SUM(C36:C40)</f>
        <v>9100</v>
      </c>
      <c r="D35" s="14">
        <f t="shared" si="5"/>
        <v>9760</v>
      </c>
      <c r="E35" s="14">
        <f t="shared" si="5"/>
        <v>6680</v>
      </c>
      <c r="F35" s="14">
        <f t="shared" si="5"/>
        <v>7000</v>
      </c>
      <c r="G35" s="14">
        <f t="shared" si="5"/>
        <v>0</v>
      </c>
      <c r="H35" s="14">
        <f t="shared" si="5"/>
        <v>8824.2</v>
      </c>
      <c r="I35" s="14">
        <f t="shared" si="5"/>
        <v>9818.057600000002</v>
      </c>
      <c r="J35" s="14">
        <f t="shared" si="5"/>
        <v>8715</v>
      </c>
      <c r="K35" s="14">
        <f t="shared" si="5"/>
        <v>8786.5</v>
      </c>
      <c r="L35" s="14">
        <f t="shared" si="5"/>
        <v>2654.6279999999997</v>
      </c>
      <c r="M35" s="14">
        <f>SUM(M36:M40)</f>
        <v>4951.5</v>
      </c>
      <c r="N35" s="15">
        <f t="shared" si="1"/>
        <v>86.52330948065041</v>
      </c>
    </row>
    <row r="36" spans="1:14" ht="15">
      <c r="A36" s="16" t="s">
        <v>43</v>
      </c>
      <c r="C36" s="17">
        <v>5000</v>
      </c>
      <c r="D36" s="17">
        <v>4900</v>
      </c>
      <c r="E36" s="17">
        <v>3900</v>
      </c>
      <c r="F36" s="17">
        <v>4700</v>
      </c>
      <c r="G36" s="17"/>
      <c r="H36" s="17">
        <v>3935.9999999999995</v>
      </c>
      <c r="I36" s="17">
        <v>4400.000000000001</v>
      </c>
      <c r="J36" s="17">
        <v>4100</v>
      </c>
      <c r="K36" s="17">
        <v>4008.2</v>
      </c>
      <c r="L36" s="17">
        <v>1725.828</v>
      </c>
      <c r="M36" s="17">
        <v>3337</v>
      </c>
      <c r="N36" s="18">
        <f t="shared" si="1"/>
        <v>93.35646425947431</v>
      </c>
    </row>
    <row r="37" spans="1:14" ht="15">
      <c r="A37" s="16" t="s">
        <v>44</v>
      </c>
      <c r="C37" s="17">
        <v>0</v>
      </c>
      <c r="D37" s="17">
        <v>0</v>
      </c>
      <c r="E37" s="17">
        <v>0</v>
      </c>
      <c r="F37" s="17">
        <v>0</v>
      </c>
      <c r="G37" s="17"/>
      <c r="H37" s="17">
        <v>75.19999999999999</v>
      </c>
      <c r="I37" s="17">
        <v>176.4576</v>
      </c>
      <c r="J37" s="17">
        <v>0</v>
      </c>
      <c r="K37" s="17">
        <v>0</v>
      </c>
      <c r="L37" s="17">
        <v>0</v>
      </c>
      <c r="M37" s="17">
        <v>0</v>
      </c>
      <c r="N37" s="18"/>
    </row>
    <row r="38" spans="1:14" ht="15">
      <c r="A38" s="16" t="s">
        <v>45</v>
      </c>
      <c r="C38" s="17">
        <v>300</v>
      </c>
      <c r="D38" s="17">
        <v>430</v>
      </c>
      <c r="E38" s="17">
        <v>280</v>
      </c>
      <c r="F38" s="17">
        <v>300</v>
      </c>
      <c r="G38" s="17"/>
      <c r="H38" s="17">
        <v>552.0000000000001</v>
      </c>
      <c r="I38" s="17">
        <v>550</v>
      </c>
      <c r="J38" s="17">
        <v>206.99999999999997</v>
      </c>
      <c r="K38" s="17">
        <v>348.3</v>
      </c>
      <c r="L38" s="17">
        <v>229.6</v>
      </c>
      <c r="M38" s="17">
        <v>244.49999999999997</v>
      </c>
      <c r="N38" s="18">
        <f t="shared" si="1"/>
        <v>6.4895470383275144</v>
      </c>
    </row>
    <row r="39" spans="1:14" ht="15">
      <c r="A39" s="16" t="s">
        <v>46</v>
      </c>
      <c r="C39" s="17">
        <v>3800</v>
      </c>
      <c r="D39" s="17">
        <v>4430</v>
      </c>
      <c r="E39" s="17">
        <v>2500</v>
      </c>
      <c r="F39" s="17">
        <v>2000</v>
      </c>
      <c r="G39" s="17"/>
      <c r="H39" s="17">
        <v>4261</v>
      </c>
      <c r="I39" s="17">
        <v>4691.600000000001</v>
      </c>
      <c r="J39" s="17">
        <v>4408</v>
      </c>
      <c r="K39" s="17">
        <v>4429.999999999999</v>
      </c>
      <c r="L39" s="17">
        <v>699.2</v>
      </c>
      <c r="M39" s="17">
        <v>1370</v>
      </c>
      <c r="N39" s="18">
        <f t="shared" si="1"/>
        <v>95.93821510297482</v>
      </c>
    </row>
    <row r="40" spans="1:14" ht="15">
      <c r="A40" s="16" t="s">
        <v>47</v>
      </c>
      <c r="C40" s="17">
        <v>0</v>
      </c>
      <c r="D40" s="17">
        <v>0</v>
      </c>
      <c r="E40" s="17">
        <v>0</v>
      </c>
      <c r="F40" s="17">
        <v>0</v>
      </c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8"/>
    </row>
    <row r="41" spans="1:14" ht="15">
      <c r="A41" s="13" t="s">
        <v>48</v>
      </c>
      <c r="B41" s="13"/>
      <c r="C41" s="14">
        <f aca="true" t="shared" si="6" ref="C41:L41">SUM(C42:C45)</f>
        <v>32</v>
      </c>
      <c r="D41" s="14">
        <f t="shared" si="6"/>
        <v>28</v>
      </c>
      <c r="E41" s="14">
        <f t="shared" si="6"/>
        <v>40</v>
      </c>
      <c r="F41" s="14">
        <f t="shared" si="6"/>
        <v>40</v>
      </c>
      <c r="G41" s="14">
        <f t="shared" si="6"/>
        <v>0</v>
      </c>
      <c r="H41" s="14">
        <f t="shared" si="6"/>
        <v>13.875</v>
      </c>
      <c r="I41" s="14">
        <f t="shared" si="6"/>
        <v>13.875</v>
      </c>
      <c r="J41" s="14">
        <f t="shared" si="6"/>
        <v>13.875</v>
      </c>
      <c r="K41" s="14">
        <f t="shared" si="6"/>
        <v>6.72</v>
      </c>
      <c r="L41" s="14">
        <f t="shared" si="6"/>
        <v>12.120000000000001</v>
      </c>
      <c r="M41" s="14">
        <f>SUM(M42:M45)</f>
        <v>12.120000000000001</v>
      </c>
      <c r="N41" s="15">
        <f t="shared" si="1"/>
        <v>0</v>
      </c>
    </row>
    <row r="42" spans="1:14" ht="15">
      <c r="A42" s="16" t="s">
        <v>49</v>
      </c>
      <c r="C42" s="17">
        <v>12</v>
      </c>
      <c r="D42" s="17">
        <v>0</v>
      </c>
      <c r="E42" s="17">
        <v>12</v>
      </c>
      <c r="F42" s="17">
        <v>12</v>
      </c>
      <c r="G42" s="17"/>
      <c r="H42" s="17">
        <v>5.175</v>
      </c>
      <c r="I42" s="17">
        <v>5.175</v>
      </c>
      <c r="J42" s="17">
        <v>5.175</v>
      </c>
      <c r="K42" s="17">
        <v>0</v>
      </c>
      <c r="L42" s="17">
        <v>5.4</v>
      </c>
      <c r="M42" s="17">
        <v>5.4</v>
      </c>
      <c r="N42" s="18">
        <f t="shared" si="1"/>
        <v>0</v>
      </c>
    </row>
    <row r="43" spans="1:14" ht="15">
      <c r="A43" s="16" t="s">
        <v>50</v>
      </c>
      <c r="C43" s="17">
        <v>10</v>
      </c>
      <c r="D43" s="17">
        <v>12</v>
      </c>
      <c r="E43" s="17">
        <v>12</v>
      </c>
      <c r="F43" s="17">
        <v>12</v>
      </c>
      <c r="G43" s="17"/>
      <c r="H43" s="17">
        <v>2.7</v>
      </c>
      <c r="I43" s="17">
        <v>2.7</v>
      </c>
      <c r="J43" s="17">
        <v>2.7</v>
      </c>
      <c r="K43" s="17">
        <v>2.88</v>
      </c>
      <c r="L43" s="17">
        <v>2.88</v>
      </c>
      <c r="M43" s="17">
        <v>2.88</v>
      </c>
      <c r="N43" s="18">
        <f t="shared" si="1"/>
        <v>0</v>
      </c>
    </row>
    <row r="44" spans="1:14" ht="15">
      <c r="A44" s="16" t="s">
        <v>51</v>
      </c>
      <c r="C44" s="17">
        <v>0</v>
      </c>
      <c r="D44" s="17">
        <v>8</v>
      </c>
      <c r="E44" s="17">
        <v>8</v>
      </c>
      <c r="F44" s="17">
        <v>8</v>
      </c>
      <c r="G44" s="17"/>
      <c r="H44" s="17"/>
      <c r="I44" s="17"/>
      <c r="J44" s="17">
        <v>0</v>
      </c>
      <c r="K44" s="17">
        <v>1.92</v>
      </c>
      <c r="L44" s="17">
        <v>1.92</v>
      </c>
      <c r="M44" s="17">
        <v>1.92</v>
      </c>
      <c r="N44" s="18">
        <f t="shared" si="1"/>
        <v>0</v>
      </c>
    </row>
    <row r="45" spans="1:14" ht="15">
      <c r="A45" s="19" t="s">
        <v>52</v>
      </c>
      <c r="B45" s="20"/>
      <c r="C45" s="17">
        <v>10</v>
      </c>
      <c r="D45" s="17">
        <v>8</v>
      </c>
      <c r="E45" s="17">
        <v>8</v>
      </c>
      <c r="F45" s="17">
        <v>8</v>
      </c>
      <c r="G45" s="21"/>
      <c r="H45" s="17">
        <v>6.000000000000001</v>
      </c>
      <c r="I45" s="17">
        <v>6</v>
      </c>
      <c r="J45" s="17">
        <v>6</v>
      </c>
      <c r="K45" s="17">
        <v>1.92</v>
      </c>
      <c r="L45" s="17">
        <v>1.92</v>
      </c>
      <c r="M45" s="17">
        <v>1.92</v>
      </c>
      <c r="N45" s="18">
        <f t="shared" si="1"/>
        <v>0</v>
      </c>
    </row>
    <row r="46" spans="1:14" ht="15">
      <c r="A46" s="22" t="s">
        <v>53</v>
      </c>
      <c r="B46" s="23"/>
      <c r="C46" s="24">
        <f aca="true" t="shared" si="7" ref="C46:M46">C6+C8+C14+C26+C35+C41</f>
        <v>22697</v>
      </c>
      <c r="D46" s="24">
        <f t="shared" si="7"/>
        <v>22331</v>
      </c>
      <c r="E46" s="24">
        <f t="shared" si="7"/>
        <v>17529</v>
      </c>
      <c r="F46" s="24">
        <f t="shared" si="7"/>
        <v>18836</v>
      </c>
      <c r="G46" s="24">
        <f t="shared" si="7"/>
        <v>0</v>
      </c>
      <c r="H46" s="24">
        <f t="shared" si="7"/>
        <v>15137.891000000001</v>
      </c>
      <c r="I46" s="24">
        <f t="shared" si="7"/>
        <v>15902.962600000003</v>
      </c>
      <c r="J46" s="24">
        <f t="shared" si="7"/>
        <v>16942.035</v>
      </c>
      <c r="K46" s="24">
        <f t="shared" si="7"/>
        <v>16500.99</v>
      </c>
      <c r="L46" s="24">
        <f t="shared" si="7"/>
        <v>9102.954</v>
      </c>
      <c r="M46" s="24">
        <f t="shared" si="7"/>
        <v>12047.945000000002</v>
      </c>
      <c r="N46" s="25">
        <f t="shared" si="1"/>
        <v>32.3520364927693</v>
      </c>
    </row>
    <row r="47" spans="1:14" s="28" customFormat="1" ht="15">
      <c r="A47" s="26" t="s">
        <v>54</v>
      </c>
      <c r="B47" s="26"/>
      <c r="C47" s="26"/>
      <c r="D47" s="26"/>
      <c r="E47" s="26"/>
      <c r="F47" s="26"/>
      <c r="G47" s="26"/>
      <c r="H47" s="26"/>
      <c r="I47" s="27"/>
      <c r="J47" s="2"/>
      <c r="K47" s="2"/>
      <c r="L47" s="2"/>
      <c r="M47" s="2"/>
      <c r="N47" s="2"/>
    </row>
    <row r="48" spans="1:14" ht="15">
      <c r="A48" s="26" t="s">
        <v>55</v>
      </c>
      <c r="B48" s="26"/>
      <c r="C48" s="26"/>
      <c r="D48" s="26"/>
      <c r="E48" s="26"/>
      <c r="F48" s="26"/>
      <c r="G48" s="26"/>
      <c r="H48" s="26"/>
      <c r="I48" s="27"/>
      <c r="J48" s="2"/>
      <c r="K48" s="2"/>
      <c r="L48" s="2"/>
      <c r="M48" s="2"/>
      <c r="N48" s="2"/>
    </row>
  </sheetData>
  <sheetProtection/>
  <mergeCells count="9">
    <mergeCell ref="A47:N47"/>
    <mergeCell ref="A48:N48"/>
    <mergeCell ref="A1:N1"/>
    <mergeCell ref="A2:N2"/>
    <mergeCell ref="A3:N3"/>
    <mergeCell ref="A4:A5"/>
    <mergeCell ref="C4:F4"/>
    <mergeCell ref="H4:M4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2018-04-18T16:36:28Z</dcterms:created>
  <dcterms:modified xsi:type="dcterms:W3CDTF">2018-04-18T16:36:28Z</dcterms:modified>
  <cp:category/>
  <cp:version/>
  <cp:contentType/>
  <cp:contentStatus/>
</cp:coreProperties>
</file>