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2"/>
  </bookViews>
  <sheets>
    <sheet name="gasto cuadro 1" sheetId="1" r:id="rId1"/>
    <sheet name="gasto cuadro 2" sheetId="2" r:id="rId2"/>
    <sheet name="gasto cuadro 3" sheetId="3" r:id="rId3"/>
  </sheets>
  <externalReferences>
    <externalReference r:id="rId6"/>
    <externalReference r:id="rId7"/>
  </externalReferences>
  <definedNames>
    <definedName name="_" localSheetId="0">'[1]Cta92-98'!#REF!</definedName>
    <definedName name="_" localSheetId="1">'[1]Cta92-98'!#REF!</definedName>
    <definedName name="_" localSheetId="2">'[1]Cta92-98'!#REF!</definedName>
    <definedName name="_">'[1]Cta92-98'!#REF!</definedName>
    <definedName name="_VA66" localSheetId="2">#REF!</definedName>
    <definedName name="_VA66">#REF!</definedName>
    <definedName name="_VBP66" localSheetId="2">#REF!</definedName>
    <definedName name="_VBP66">#REF!</definedName>
    <definedName name="a45.">'[2]Resumen'!$A$1614</definedName>
    <definedName name="APORTE" localSheetId="0">'[1]Cta92-98'!#REF!</definedName>
    <definedName name="APORTE" localSheetId="1">'[1]Cta92-98'!#REF!</definedName>
    <definedName name="APORTE" localSheetId="2">'[1]Cta92-98'!#REF!</definedName>
    <definedName name="APORTE">'[1]Cta92-98'!#REF!</definedName>
    <definedName name="ARE" localSheetId="2">'[1]Cta92-98'!#REF!</definedName>
    <definedName name="ARE">'[1]Cta92-98'!#REF!</definedName>
    <definedName name="_xlnm.Print_Area" localSheetId="1">'gasto cuadro 2'!$A$2:$H$16</definedName>
    <definedName name="Cafetoneladas" localSheetId="2">#REF!</definedName>
    <definedName name="Cafetoneladas">#REF!</definedName>
    <definedName name="Cafétoneladas" localSheetId="2">#REF!</definedName>
    <definedName name="Cafétoneladas">#REF!</definedName>
    <definedName name="CANTIDAD" localSheetId="2">#REF!</definedName>
    <definedName name="CANTIDAD">#REF!</definedName>
    <definedName name="COMPINTER" localSheetId="0">'[1]Cta92-98'!#REF!</definedName>
    <definedName name="COMPINTER" localSheetId="1">'[1]Cta92-98'!#REF!</definedName>
    <definedName name="COMPINTER" localSheetId="2">'[1]Cta92-98'!#REF!</definedName>
    <definedName name="COMPINTER">'[1]Cta92-98'!#REF!</definedName>
    <definedName name="copia" localSheetId="2">#REF!</definedName>
    <definedName name="copia">#REF!</definedName>
    <definedName name="DIOS" localSheetId="2">'[1]Cta92-98'!#REF!</definedName>
    <definedName name="DIOS">'[1]Cta92-98'!#REF!</definedName>
    <definedName name="DIOSITO" localSheetId="2">'[1]Cta92-98'!#REF!</definedName>
    <definedName name="DIOSITO">'[1]Cta92-98'!#REF!</definedName>
    <definedName name="ene" localSheetId="2">#REF!</definedName>
    <definedName name="ene">#REF!</definedName>
    <definedName name="Estimaciones" localSheetId="2">#REF!</definedName>
    <definedName name="Estimaciones">#REF!</definedName>
    <definedName name="feb" localSheetId="2">#REF!</definedName>
    <definedName name="feb">#REF!</definedName>
    <definedName name="hola">#REF!</definedName>
    <definedName name="jjjj" localSheetId="2" hidden="1">{"INF13",#N/A,FALSE,"ETCN";"DIF15",#N/A,FALSE,"ETCN";"INF20",#N/A,FALSE,"ETCN"}</definedName>
    <definedName name="jjjj" hidden="1">{"INF13",#N/A,FALSE,"ETCN";"DIF15",#N/A,FALSE,"ETCN";"INF20",#N/A,FALSE,"ETCN"}</definedName>
    <definedName name="mar" localSheetId="2">#REF!</definedName>
    <definedName name="mar">#REF!</definedName>
    <definedName name="may" localSheetId="2">#REF!</definedName>
    <definedName name="may">#REF!</definedName>
    <definedName name="NIVIMPVA" localSheetId="2">'[1]Cta92-98'!#REF!</definedName>
    <definedName name="NIVIMPVA">'[1]Cta92-98'!#REF!</definedName>
    <definedName name="NIVIMPVBP" localSheetId="2">'[1]Cta92-98'!#REF!</definedName>
    <definedName name="NIVIMPVBP">'[1]Cta92-98'!#REF!</definedName>
    <definedName name="nov" localSheetId="2">#REF!</definedName>
    <definedName name="nov">#REF!</definedName>
    <definedName name="oct" localSheetId="2">#REF!</definedName>
    <definedName name="oct">#REF!</definedName>
    <definedName name="PARVA" localSheetId="2">'[1]Cta92-98'!#REF!</definedName>
    <definedName name="PARVA">'[1]Cta92-98'!#REF!</definedName>
    <definedName name="PARVA66" localSheetId="2">'[1]Cta92-98'!#REF!</definedName>
    <definedName name="PARVA66">'[1]Cta92-98'!#REF!</definedName>
    <definedName name="PARVBP" localSheetId="2">'[1]Cta92-98'!#REF!</definedName>
    <definedName name="PARVBP">'[1]Cta92-98'!#REF!</definedName>
    <definedName name="PARVBP66" localSheetId="2">'[1]Cta92-98'!#REF!</definedName>
    <definedName name="PARVBP66">'[1]Cta92-98'!#REF!</definedName>
    <definedName name="PAU" localSheetId="2">#REF!</definedName>
    <definedName name="PAU">#REF!</definedName>
    <definedName name="PRODUC" localSheetId="2">#REF!</definedName>
    <definedName name="PRODUC">#REF!</definedName>
    <definedName name="set" localSheetId="2">#REF!</definedName>
    <definedName name="set">#REF!</definedName>
    <definedName name="v" localSheetId="2">'[1]Cta92-98'!#REF!</definedName>
    <definedName name="v">'[1]Cta92-98'!#REF!</definedName>
    <definedName name="VA" localSheetId="2">#REF!</definedName>
    <definedName name="VA">#REF!</definedName>
    <definedName name="VARIACANTI" localSheetId="0">'[1]Cta92-98'!#REF!</definedName>
    <definedName name="VARIACANTI" localSheetId="1">'[1]Cta92-98'!#REF!</definedName>
    <definedName name="VARIACANTI" localSheetId="2">'[1]Cta92-98'!#REF!</definedName>
    <definedName name="VARIACANTI">'[1]Cta92-98'!#REF!</definedName>
    <definedName name="VARIMPCI" localSheetId="2">'[1]Cta92-98'!#REF!</definedName>
    <definedName name="VARIMPCI">'[1]Cta92-98'!#REF!</definedName>
    <definedName name="VARIMPVA" localSheetId="2">'[1]Cta92-98'!#REF!</definedName>
    <definedName name="VARIMPVA">'[1]Cta92-98'!#REF!</definedName>
    <definedName name="VARIMPVBP" localSheetId="2">'[1]Cta92-98'!#REF!</definedName>
    <definedName name="VARIMPVBP">'[1]Cta92-98'!#REF!</definedName>
    <definedName name="VARVA" localSheetId="2">'[1]Cta92-98'!#REF!</definedName>
    <definedName name="VARVA">'[1]Cta92-98'!#REF!</definedName>
    <definedName name="VARVA66" localSheetId="2">'[1]Cta92-98'!#REF!</definedName>
    <definedName name="VARVA66">'[1]Cta92-98'!#REF!</definedName>
    <definedName name="VARVBP" localSheetId="2">'[1]Cta92-98'!#REF!</definedName>
    <definedName name="VARVBP">'[1]Cta92-98'!#REF!</definedName>
    <definedName name="VARVBP66" localSheetId="2">'[1]Cta92-98'!#REF!</definedName>
    <definedName name="VARVBP66">'[1]Cta92-98'!#REF!</definedName>
    <definedName name="VBP" localSheetId="2">#REF!</definedName>
    <definedName name="VBP">#REF!</definedName>
    <definedName name="wrn.ESTIMACIONES." localSheetId="2" hidden="1">{"INF13",#N/A,FALSE,"ETCN";"DIF15",#N/A,FALSE,"ETCN";"INF20",#N/A,FALSE,"ETCN"}</definedName>
    <definedName name="wrn.ESTIMACIONES." hidden="1">{"INF13",#N/A,FALSE,"ETCN";"DIF15",#N/A,FALSE,"ETCN";"INF20",#N/A,FALSE,"ETCN"}</definedName>
    <definedName name="YETTT" localSheetId="2">#REF!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<sst xmlns="http://schemas.openxmlformats.org/spreadsheetml/2006/main" count="67" uniqueCount="57">
  <si>
    <t>Cuadro 1</t>
  </si>
  <si>
    <t>(millones de colones corrientes)</t>
  </si>
  <si>
    <t>Institución</t>
  </si>
  <si>
    <t>Consejo Nacional de Producción - CNP</t>
  </si>
  <si>
    <t>Ministerio de Agricultura y Ganadería - MAG</t>
  </si>
  <si>
    <t>Servicio Fitosanitario del Estado - SFE</t>
  </si>
  <si>
    <t>Servicio Nacional de Salud Animal - SENASA</t>
  </si>
  <si>
    <t xml:space="preserve">Instituto de Desarrollo Rural </t>
  </si>
  <si>
    <t>Instituto Costarricense de Pesca y Acuacultura - INCOPESCA</t>
  </si>
  <si>
    <t>Servicio Nacionald e Aguas Subterráneas, Riego y Avenamiento - SENARA</t>
  </si>
  <si>
    <t>Programa Integral de Mercadeo Agropecuario - PIMA</t>
  </si>
  <si>
    <t>Instituto Nacional  de Innovación y Transferencia en Tecnología Agropecuaria - INTA</t>
  </si>
  <si>
    <t>Oficina Nacional de Semillas - ONS</t>
  </si>
  <si>
    <t>TOTAL</t>
  </si>
  <si>
    <t>Período        2010-2013</t>
  </si>
  <si>
    <t>Tasa media de cambio 2011/2008</t>
  </si>
  <si>
    <t>Participación 2011</t>
  </si>
  <si>
    <t>Cuadro.  2</t>
  </si>
  <si>
    <t>Objeto del gasto</t>
  </si>
  <si>
    <t>Remuneraciones</t>
  </si>
  <si>
    <t>Servicios</t>
  </si>
  <si>
    <t>Materiales y Suministros</t>
  </si>
  <si>
    <t xml:space="preserve">Intereses y Comisiones  </t>
  </si>
  <si>
    <t xml:space="preserve">Activos Financieros  </t>
  </si>
  <si>
    <t xml:space="preserve">Bienes Duraderos </t>
  </si>
  <si>
    <t>Transferencias Corrientes</t>
  </si>
  <si>
    <t>Transferencias de Capital</t>
  </si>
  <si>
    <t>Amortización</t>
  </si>
  <si>
    <t xml:space="preserve">              </t>
  </si>
  <si>
    <t>Cuadro 3</t>
  </si>
  <si>
    <t xml:space="preserve">(Millones de colones corrientes) </t>
  </si>
  <si>
    <t>Programa Sectorial</t>
  </si>
  <si>
    <t xml:space="preserve">Actividades Centrales  </t>
  </si>
  <si>
    <t>Des. Infraestr. Riego y  Drenaje</t>
  </si>
  <si>
    <t>Invest. y Transferencia</t>
  </si>
  <si>
    <t xml:space="preserve">Extensión Agropecuaria </t>
  </si>
  <si>
    <t>Sanidad Agropecuaria</t>
  </si>
  <si>
    <t xml:space="preserve">Comerc. y Agroindustria </t>
  </si>
  <si>
    <t>Pesca y Acuicultura</t>
  </si>
  <si>
    <t>Total</t>
  </si>
  <si>
    <t>,</t>
  </si>
  <si>
    <t xml:space="preserve">Costa Rica.  Gasto público efectivo de sector agropecuario, según institución,  2014-2017. </t>
  </si>
  <si>
    <t>Fuente: SEPSA, Área de Política Agropecuaria y Rural, con base en información de las instituciones del Sector Agropecuario, Marzo 2018.</t>
  </si>
  <si>
    <t>Tasa media de cambio % 2014/2017</t>
  </si>
  <si>
    <t>Participación 2017 %</t>
  </si>
  <si>
    <t>Período 2014-2017</t>
  </si>
  <si>
    <t>Costa Rica.  Gasto público efectivo del sector agropecuario según objeto del gasto, 2014-2017.</t>
  </si>
  <si>
    <t>Costa Rica. Gasto público efectivo del sector agropecuario, según programa sectorial, 2014-2017.</t>
  </si>
  <si>
    <t>Sistema Integrado deServicios para la generación de valor agregado agropecuario. 1/</t>
  </si>
  <si>
    <t>Calidad Agrícola 2/</t>
  </si>
  <si>
    <t>Disponibilidad alimentaria y agricultura familiar. 3/</t>
  </si>
  <si>
    <t xml:space="preserve">Desarrollo Rural Territorial </t>
  </si>
  <si>
    <t>Des. Sostenible Cuenca Río Binacional Sixaola 4/</t>
  </si>
  <si>
    <t>1/ Este programa antes se denominaba Servicios para la Competitividad (2014).</t>
  </si>
  <si>
    <t>2/ A partir del 2016 calidad agrícola del CNP se contempla en Comercializacion y Agroindustria.</t>
  </si>
  <si>
    <t>3/ Este programa se denominaba Seguridad Alimentaria y a partir del año 2015 se cambio de nombre.</t>
  </si>
  <si>
    <t>4/ Proyecto de inversión pública, financiado con recursos provenientes del BID.</t>
  </si>
</sst>
</file>

<file path=xl/styles.xml><?xml version="1.0" encoding="utf-8"?>
<styleSheet xmlns="http://schemas.openxmlformats.org/spreadsheetml/2006/main">
  <numFmts count="1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.0_)"/>
    <numFmt numFmtId="165" formatCode="0_)"/>
    <numFmt numFmtId="166" formatCode="#,##0.0;[Red]#,##0.0"/>
    <numFmt numFmtId="167" formatCode="#,##0.0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165" fontId="28" fillId="33" borderId="0" xfId="53" applyNumberFormat="1" applyFont="1" applyFill="1" applyBorder="1" applyAlignment="1">
      <alignment horizontal="center" vertical="center" wrapText="1"/>
      <protection/>
    </xf>
    <xf numFmtId="165" fontId="28" fillId="33" borderId="0" xfId="52" applyNumberFormat="1" applyFont="1" applyFill="1" applyBorder="1" applyAlignment="1">
      <alignment horizontal="right" vertical="center" wrapText="1"/>
      <protection/>
    </xf>
    <xf numFmtId="0" fontId="5" fillId="0" borderId="0" xfId="51" applyFont="1" applyBorder="1" applyAlignment="1">
      <alignment horizontal="left" vertical="top" wrapText="1"/>
      <protection/>
    </xf>
    <xf numFmtId="166" fontId="5" fillId="0" borderId="0" xfId="51" applyNumberFormat="1" applyFont="1" applyBorder="1" applyAlignment="1">
      <alignment vertical="top" wrapText="1"/>
      <protection/>
    </xf>
    <xf numFmtId="166" fontId="5" fillId="34" borderId="0" xfId="51" applyNumberFormat="1" applyFont="1" applyFill="1" applyBorder="1" applyAlignment="1">
      <alignment vertical="top" wrapText="1"/>
      <protection/>
    </xf>
    <xf numFmtId="0" fontId="5" fillId="0" borderId="0" xfId="51" applyFont="1" applyAlignment="1">
      <alignment vertical="top" wrapText="1"/>
      <protection/>
    </xf>
    <xf numFmtId="167" fontId="5" fillId="0" borderId="0" xfId="51" applyNumberFormat="1" applyFont="1" applyBorder="1" applyAlignment="1">
      <alignment vertical="top" wrapText="1"/>
      <protection/>
    </xf>
    <xf numFmtId="0" fontId="4" fillId="0" borderId="10" xfId="51" applyFont="1" applyFill="1" applyBorder="1" applyAlignment="1">
      <alignment horizontal="left"/>
      <protection/>
    </xf>
    <xf numFmtId="166" fontId="4" fillId="0" borderId="10" xfId="51" applyNumberFormat="1" applyFont="1" applyFill="1" applyBorder="1" applyAlignment="1">
      <alignment horizontal="right"/>
      <protection/>
    </xf>
    <xf numFmtId="0" fontId="4" fillId="0" borderId="0" xfId="51" applyFont="1" applyAlignment="1">
      <alignment horizontal="center" vertical="top" wrapText="1"/>
      <protection/>
    </xf>
    <xf numFmtId="0" fontId="28" fillId="0" borderId="0" xfId="51" applyFont="1">
      <alignment/>
      <protection/>
    </xf>
    <xf numFmtId="0" fontId="28" fillId="33" borderId="0" xfId="51" applyNumberFormat="1" applyFont="1" applyFill="1" applyBorder="1" applyAlignment="1">
      <alignment horizontal="center" vertical="center"/>
      <protection/>
    </xf>
    <xf numFmtId="0" fontId="5" fillId="0" borderId="0" xfId="51" applyFont="1" applyAlignment="1">
      <alignment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Border="1">
      <alignment/>
      <protection/>
    </xf>
    <xf numFmtId="167" fontId="5" fillId="0" borderId="0" xfId="51" applyNumberFormat="1" applyFont="1" applyBorder="1">
      <alignment/>
      <protection/>
    </xf>
    <xf numFmtId="166" fontId="5" fillId="0" borderId="0" xfId="51" applyNumberFormat="1" applyFont="1" applyFill="1" applyBorder="1">
      <alignment/>
      <protection/>
    </xf>
    <xf numFmtId="166" fontId="4" fillId="0" borderId="10" xfId="51" applyNumberFormat="1" applyFont="1" applyFill="1" applyBorder="1" applyAlignment="1">
      <alignment horizontal="left"/>
      <protection/>
    </xf>
    <xf numFmtId="167" fontId="4" fillId="0" borderId="10" xfId="51" applyNumberFormat="1" applyFont="1" applyFill="1" applyBorder="1" applyAlignment="1">
      <alignment horizontal="right"/>
      <protection/>
    </xf>
    <xf numFmtId="0" fontId="7" fillId="0" borderId="0" xfId="51" applyFont="1">
      <alignment/>
      <protection/>
    </xf>
    <xf numFmtId="0" fontId="5" fillId="0" borderId="0" xfId="51" applyFont="1" applyBorder="1" applyAlignment="1">
      <alignment vertical="top" wrapText="1"/>
      <protection/>
    </xf>
    <xf numFmtId="167" fontId="5" fillId="0" borderId="0" xfId="51" applyNumberFormat="1" applyFont="1">
      <alignment/>
      <protection/>
    </xf>
    <xf numFmtId="168" fontId="5" fillId="0" borderId="0" xfId="51" applyNumberFormat="1" applyFont="1" applyBorder="1">
      <alignment/>
      <protection/>
    </xf>
    <xf numFmtId="166" fontId="5" fillId="0" borderId="0" xfId="51" applyNumberFormat="1" applyFont="1">
      <alignment/>
      <protection/>
    </xf>
    <xf numFmtId="167" fontId="5" fillId="0" borderId="0" xfId="51" applyNumberFormat="1" applyFont="1" applyFill="1">
      <alignment/>
      <protection/>
    </xf>
    <xf numFmtId="166" fontId="4" fillId="0" borderId="10" xfId="51" applyNumberFormat="1" applyFont="1" applyFill="1" applyBorder="1" applyAlignment="1">
      <alignment horizontal="left" vertical="center"/>
      <protection/>
    </xf>
    <xf numFmtId="166" fontId="4" fillId="0" borderId="10" xfId="51" applyNumberFormat="1" applyFont="1" applyFill="1" applyBorder="1" applyAlignment="1">
      <alignment horizontal="right" vertical="center"/>
      <protection/>
    </xf>
    <xf numFmtId="166" fontId="4" fillId="0" borderId="10" xfId="51" applyNumberFormat="1" applyFont="1" applyFill="1" applyBorder="1" applyAlignment="1">
      <alignment vertical="center"/>
      <protection/>
    </xf>
    <xf numFmtId="168" fontId="4" fillId="0" borderId="10" xfId="51" applyNumberFormat="1" applyFont="1" applyFill="1" applyBorder="1" applyAlignment="1">
      <alignment vertical="center"/>
      <protection/>
    </xf>
    <xf numFmtId="166" fontId="7" fillId="0" borderId="0" xfId="51" applyNumberFormat="1" applyFont="1" applyAlignment="1">
      <alignment horizontal="right" vertical="center"/>
      <protection/>
    </xf>
    <xf numFmtId="0" fontId="5" fillId="0" borderId="0" xfId="51" applyFont="1" applyAlignment="1">
      <alignment horizontal="center" vertical="center"/>
      <protection/>
    </xf>
    <xf numFmtId="0" fontId="8" fillId="0" borderId="0" xfId="51" applyFont="1">
      <alignment/>
      <protection/>
    </xf>
    <xf numFmtId="0" fontId="4" fillId="0" borderId="0" xfId="51" applyFont="1" applyAlignment="1">
      <alignment horizontal="center" vertical="top" wrapText="1"/>
      <protection/>
    </xf>
    <xf numFmtId="0" fontId="28" fillId="0" borderId="0" xfId="51" applyFont="1" applyAlignment="1">
      <alignment horizontal="center" vertical="top" wrapText="1"/>
      <protection/>
    </xf>
    <xf numFmtId="0" fontId="5" fillId="0" borderId="0" xfId="51" applyFont="1" applyAlignment="1">
      <alignment horizontal="left" vertical="top" wrapText="1"/>
      <protection/>
    </xf>
    <xf numFmtId="0" fontId="4" fillId="0" borderId="0" xfId="51" applyFont="1" applyAlignment="1">
      <alignment horizontal="center" vertical="center" wrapText="1"/>
      <protection/>
    </xf>
    <xf numFmtId="0" fontId="5" fillId="0" borderId="0" xfId="51" applyFont="1" applyFill="1" applyBorder="1" applyAlignment="1">
      <alignment horizontal="left" vertical="top" wrapText="1"/>
      <protection/>
    </xf>
    <xf numFmtId="0" fontId="41" fillId="0" borderId="0" xfId="0" applyFont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2" xfId="51"/>
    <cellStyle name="Normal_cuadros balanza 2000-2006" xfId="52"/>
    <cellStyle name="Normal_cuadros impo 1 semestre 05-06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E5" sqref="E5"/>
    </sheetView>
  </sheetViews>
  <sheetFormatPr defaultColWidth="15.00390625" defaultRowHeight="15"/>
  <cols>
    <col min="1" max="1" width="77.57421875" style="2" customWidth="1"/>
    <col min="2" max="5" width="12.7109375" style="2" customWidth="1"/>
    <col min="6" max="7" width="16.140625" style="2" customWidth="1"/>
    <col min="8" max="8" width="13.28125" style="2" customWidth="1"/>
    <col min="9" max="253" width="11.421875" style="2" customWidth="1"/>
    <col min="254" max="254" width="20.7109375" style="2" customWidth="1"/>
    <col min="255" max="16384" width="15.00390625" style="2" customWidth="1"/>
  </cols>
  <sheetData>
    <row r="1" ht="15">
      <c r="A1" s="1"/>
    </row>
    <row r="2" spans="1:8" ht="12.75" customHeight="1">
      <c r="A2" s="35" t="s">
        <v>0</v>
      </c>
      <c r="B2" s="35"/>
      <c r="C2" s="35"/>
      <c r="D2" s="35"/>
      <c r="E2" s="35"/>
      <c r="F2" s="36"/>
      <c r="G2" s="36"/>
      <c r="H2" s="36"/>
    </row>
    <row r="3" spans="1:8" ht="20.25" customHeight="1">
      <c r="A3" s="35" t="s">
        <v>41</v>
      </c>
      <c r="B3" s="35"/>
      <c r="C3" s="35"/>
      <c r="D3" s="35"/>
      <c r="E3" s="35"/>
      <c r="F3" s="36"/>
      <c r="G3" s="36"/>
      <c r="H3" s="36"/>
    </row>
    <row r="4" spans="1:8" ht="23.25" customHeight="1">
      <c r="A4" s="35" t="s">
        <v>1</v>
      </c>
      <c r="B4" s="35"/>
      <c r="C4" s="35"/>
      <c r="D4" s="35"/>
      <c r="E4" s="35"/>
      <c r="F4" s="35"/>
      <c r="G4" s="35"/>
      <c r="H4" s="35"/>
    </row>
    <row r="5" spans="1:8" ht="43.5" customHeight="1">
      <c r="A5" s="3" t="s">
        <v>2</v>
      </c>
      <c r="B5" s="4">
        <v>2014</v>
      </c>
      <c r="C5" s="4">
        <v>2015</v>
      </c>
      <c r="D5" s="4">
        <v>2016</v>
      </c>
      <c r="E5" s="4">
        <v>2017</v>
      </c>
      <c r="F5" s="3" t="s">
        <v>45</v>
      </c>
      <c r="G5" s="3" t="s">
        <v>43</v>
      </c>
      <c r="H5" s="3" t="s">
        <v>44</v>
      </c>
    </row>
    <row r="6" spans="1:8" s="8" customFormat="1" ht="18.75" customHeight="1">
      <c r="A6" s="5" t="s">
        <v>3</v>
      </c>
      <c r="B6" s="6">
        <v>49181.6</v>
      </c>
      <c r="C6" s="6">
        <v>54625.8</v>
      </c>
      <c r="D6" s="6">
        <v>54773.7</v>
      </c>
      <c r="E6" s="7">
        <v>65341.8</v>
      </c>
      <c r="F6" s="6">
        <f>SUM(B6:E6)</f>
        <v>223922.89999999997</v>
      </c>
      <c r="G6" s="6">
        <f>(POWER(E6/B6,1/3)-1)*100</f>
        <v>9.933354505978231</v>
      </c>
      <c r="H6" s="6">
        <f>+E6/$E$16*100</f>
        <v>34.03199908325508</v>
      </c>
    </row>
    <row r="7" spans="1:8" s="8" customFormat="1" ht="18.75" customHeight="1">
      <c r="A7" s="5" t="s">
        <v>4</v>
      </c>
      <c r="B7" s="6">
        <v>47454.3</v>
      </c>
      <c r="C7" s="6">
        <v>52665.4</v>
      </c>
      <c r="D7" s="6">
        <v>45303.9</v>
      </c>
      <c r="E7" s="7">
        <v>42583.4</v>
      </c>
      <c r="F7" s="6">
        <f aca="true" t="shared" si="0" ref="F7:F16">SUM(B7:E7)</f>
        <v>188007</v>
      </c>
      <c r="G7" s="9">
        <f aca="true" t="shared" si="1" ref="G7:G15">(POWER(E7/B7,1/3)-1)*100</f>
        <v>-3.5457013455529762</v>
      </c>
      <c r="H7" s="6">
        <f aca="true" t="shared" si="2" ref="H7:H16">+E7/$E$16*100</f>
        <v>22.178731375044524</v>
      </c>
    </row>
    <row r="8" spans="1:8" s="8" customFormat="1" ht="18.75" customHeight="1">
      <c r="A8" s="5" t="s">
        <v>5</v>
      </c>
      <c r="B8" s="6">
        <v>9672.4</v>
      </c>
      <c r="C8" s="6">
        <v>10472.3</v>
      </c>
      <c r="D8" s="6">
        <v>9752.8</v>
      </c>
      <c r="E8" s="7">
        <v>11326.2</v>
      </c>
      <c r="F8" s="6">
        <f t="shared" si="0"/>
        <v>41223.7</v>
      </c>
      <c r="G8" s="9">
        <f t="shared" si="1"/>
        <v>5.402276900435665</v>
      </c>
      <c r="H8" s="6">
        <f t="shared" si="2"/>
        <v>5.899029840267083</v>
      </c>
    </row>
    <row r="9" spans="1:8" s="8" customFormat="1" ht="18.75" customHeight="1">
      <c r="A9" s="5" t="s">
        <v>6</v>
      </c>
      <c r="B9" s="6">
        <v>12692</v>
      </c>
      <c r="C9" s="6">
        <v>13972.6</v>
      </c>
      <c r="D9" s="6">
        <v>14330.3</v>
      </c>
      <c r="E9" s="7">
        <v>15025.200000000003</v>
      </c>
      <c r="F9" s="6">
        <f t="shared" si="0"/>
        <v>56020.1</v>
      </c>
      <c r="G9" s="9">
        <f t="shared" si="1"/>
        <v>5.78645555583861</v>
      </c>
      <c r="H9" s="6">
        <f t="shared" si="2"/>
        <v>7.8255816739931285</v>
      </c>
    </row>
    <row r="10" spans="1:8" s="8" customFormat="1" ht="18.75" customHeight="1">
      <c r="A10" s="5" t="s">
        <v>7</v>
      </c>
      <c r="B10" s="6">
        <v>26499.9</v>
      </c>
      <c r="C10" s="6">
        <v>35522</v>
      </c>
      <c r="D10" s="6">
        <v>39233.2</v>
      </c>
      <c r="E10" s="7">
        <v>34865.40000000001</v>
      </c>
      <c r="F10" s="6">
        <f t="shared" si="0"/>
        <v>136120.5</v>
      </c>
      <c r="G10" s="9">
        <f t="shared" si="1"/>
        <v>9.576343875503035</v>
      </c>
      <c r="H10" s="6">
        <f t="shared" si="2"/>
        <v>18.158961963663717</v>
      </c>
    </row>
    <row r="11" spans="1:8" s="8" customFormat="1" ht="18.75" customHeight="1">
      <c r="A11" s="5" t="s">
        <v>8</v>
      </c>
      <c r="B11" s="6">
        <v>4157.6</v>
      </c>
      <c r="C11" s="6">
        <v>3759.7</v>
      </c>
      <c r="D11" s="6">
        <v>3943.9</v>
      </c>
      <c r="E11" s="7">
        <v>3799.3630000000003</v>
      </c>
      <c r="F11" s="6">
        <f t="shared" si="0"/>
        <v>15660.563000000002</v>
      </c>
      <c r="G11" s="9">
        <f t="shared" si="1"/>
        <v>-2.9588290291607477</v>
      </c>
      <c r="H11" s="6">
        <f t="shared" si="2"/>
        <v>1.9788239401570398</v>
      </c>
    </row>
    <row r="12" spans="1:8" s="8" customFormat="1" ht="20.25" customHeight="1">
      <c r="A12" s="5" t="s">
        <v>9</v>
      </c>
      <c r="B12" s="6">
        <v>8087.7</v>
      </c>
      <c r="C12" s="6">
        <v>13489.4</v>
      </c>
      <c r="D12" s="6">
        <v>11050.1</v>
      </c>
      <c r="E12" s="7">
        <v>10102.74</v>
      </c>
      <c r="F12" s="6">
        <f t="shared" si="0"/>
        <v>42729.939999999995</v>
      </c>
      <c r="G12" s="6">
        <f t="shared" si="1"/>
        <v>7.697274887712013</v>
      </c>
      <c r="H12" s="6">
        <f t="shared" si="2"/>
        <v>5.261814618182608</v>
      </c>
    </row>
    <row r="13" spans="1:8" s="8" customFormat="1" ht="17.25" customHeight="1">
      <c r="A13" s="5" t="s">
        <v>10</v>
      </c>
      <c r="B13" s="6">
        <v>5079.4</v>
      </c>
      <c r="C13" s="6">
        <v>4108.5</v>
      </c>
      <c r="D13" s="6">
        <v>4020.3</v>
      </c>
      <c r="E13" s="7">
        <v>7193.59</v>
      </c>
      <c r="F13" s="6">
        <f t="shared" si="0"/>
        <v>20401.79</v>
      </c>
      <c r="G13" s="6">
        <f t="shared" si="1"/>
        <v>12.2994826749236</v>
      </c>
      <c r="H13" s="6">
        <f t="shared" si="2"/>
        <v>3.746640715213124</v>
      </c>
    </row>
    <row r="14" spans="1:8" s="8" customFormat="1" ht="21" customHeight="1">
      <c r="A14" s="5" t="s">
        <v>11</v>
      </c>
      <c r="B14" s="6">
        <v>1348.5</v>
      </c>
      <c r="C14" s="6">
        <v>1260.8</v>
      </c>
      <c r="D14" s="6">
        <v>1393</v>
      </c>
      <c r="E14" s="7">
        <v>1167.57</v>
      </c>
      <c r="F14" s="6">
        <f t="shared" si="0"/>
        <v>5169.87</v>
      </c>
      <c r="G14" s="9">
        <f t="shared" si="1"/>
        <v>-4.688787984107535</v>
      </c>
      <c r="H14" s="6">
        <f t="shared" si="2"/>
        <v>0.6081060082464231</v>
      </c>
    </row>
    <row r="15" spans="1:8" s="8" customFormat="1" ht="18.75" customHeight="1">
      <c r="A15" s="5" t="s">
        <v>12</v>
      </c>
      <c r="B15" s="6">
        <v>556.5</v>
      </c>
      <c r="C15" s="6">
        <v>628.2</v>
      </c>
      <c r="D15" s="6">
        <v>663.6</v>
      </c>
      <c r="E15" s="6">
        <v>595.8</v>
      </c>
      <c r="F15" s="6">
        <f t="shared" si="0"/>
        <v>2444.1000000000004</v>
      </c>
      <c r="G15" s="6">
        <f t="shared" si="1"/>
        <v>2.3006618372802823</v>
      </c>
      <c r="H15" s="6">
        <f t="shared" si="2"/>
        <v>0.3103107819772852</v>
      </c>
    </row>
    <row r="16" spans="1:8" ht="13.5" customHeight="1">
      <c r="A16" s="10" t="s">
        <v>13</v>
      </c>
      <c r="B16" s="11">
        <f>SUM(B6:B15)</f>
        <v>164729.9</v>
      </c>
      <c r="C16" s="11">
        <f>SUM(C6:C15)</f>
        <v>190504.7</v>
      </c>
      <c r="D16" s="11">
        <f>SUM(D6:D15)</f>
        <v>184464.80000000002</v>
      </c>
      <c r="E16" s="11">
        <f>SUM(E6:E15)</f>
        <v>192001.063</v>
      </c>
      <c r="F16" s="11">
        <f t="shared" si="0"/>
        <v>731700.463</v>
      </c>
      <c r="G16" s="11">
        <f>(POWER(E16/B16,1/3)-1)*100</f>
        <v>5.239085644264896</v>
      </c>
      <c r="H16" s="11">
        <f t="shared" si="2"/>
        <v>100</v>
      </c>
    </row>
    <row r="17" spans="1:8" ht="15" customHeight="1">
      <c r="A17" s="37" t="s">
        <v>42</v>
      </c>
      <c r="B17" s="37"/>
      <c r="C17" s="37"/>
      <c r="D17" s="37"/>
      <c r="E17" s="37"/>
      <c r="F17" s="37"/>
      <c r="G17" s="37"/>
      <c r="H17" s="37"/>
    </row>
  </sheetData>
  <sheetProtection/>
  <mergeCells count="4">
    <mergeCell ref="A2:H2"/>
    <mergeCell ref="A3:H3"/>
    <mergeCell ref="A4:H4"/>
    <mergeCell ref="A17:H17"/>
  </mergeCells>
  <printOptions/>
  <pageMargins left="1" right="0.66" top="1.3779527559055118" bottom="0.984251968503937" header="0" footer="0"/>
  <pageSetup horizontalDpi="200" verticalDpi="2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selection activeCell="E5" sqref="E5"/>
    </sheetView>
  </sheetViews>
  <sheetFormatPr defaultColWidth="14.8515625" defaultRowHeight="15"/>
  <cols>
    <col min="1" max="1" width="30.28125" style="2" customWidth="1"/>
    <col min="2" max="5" width="20.28125" style="2" customWidth="1"/>
    <col min="6" max="6" width="15.57421875" style="2" customWidth="1"/>
    <col min="7" max="7" width="20.140625" style="2" customWidth="1"/>
    <col min="8" max="8" width="13.57421875" style="2" customWidth="1"/>
    <col min="9" max="254" width="11.421875" style="2" customWidth="1"/>
    <col min="255" max="255" width="30.28125" style="2" customWidth="1"/>
    <col min="256" max="16384" width="14.8515625" style="2" customWidth="1"/>
  </cols>
  <sheetData>
    <row r="1" spans="1:8" ht="12.75" customHeight="1">
      <c r="A1" s="12"/>
      <c r="F1" s="13" t="s">
        <v>14</v>
      </c>
      <c r="G1" s="13" t="s">
        <v>15</v>
      </c>
      <c r="H1" s="13" t="s">
        <v>16</v>
      </c>
    </row>
    <row r="2" spans="1:8" ht="14.25" customHeight="1">
      <c r="A2" s="35" t="s">
        <v>17</v>
      </c>
      <c r="B2" s="35"/>
      <c r="C2" s="35"/>
      <c r="D2" s="35"/>
      <c r="E2" s="35"/>
      <c r="F2" s="35"/>
      <c r="G2" s="35"/>
      <c r="H2" s="35"/>
    </row>
    <row r="3" spans="1:9" ht="14.25" customHeight="1">
      <c r="A3" s="35" t="s">
        <v>46</v>
      </c>
      <c r="B3" s="35"/>
      <c r="C3" s="35"/>
      <c r="D3" s="35"/>
      <c r="E3" s="35"/>
      <c r="F3" s="35"/>
      <c r="G3" s="35"/>
      <c r="H3" s="35"/>
      <c r="I3" s="35"/>
    </row>
    <row r="4" spans="1:8" ht="14.25" customHeight="1">
      <c r="A4" s="38" t="s">
        <v>30</v>
      </c>
      <c r="B4" s="38"/>
      <c r="C4" s="38"/>
      <c r="D4" s="38"/>
      <c r="E4" s="38"/>
      <c r="F4" s="38"/>
      <c r="G4" s="38"/>
      <c r="H4" s="38"/>
    </row>
    <row r="5" spans="1:8" s="15" customFormat="1" ht="44.25" customHeight="1">
      <c r="A5" s="14" t="s">
        <v>18</v>
      </c>
      <c r="B5" s="4">
        <v>2014</v>
      </c>
      <c r="C5" s="4">
        <v>2015</v>
      </c>
      <c r="D5" s="4">
        <v>2016</v>
      </c>
      <c r="E5" s="4">
        <v>2017</v>
      </c>
      <c r="F5" s="3" t="s">
        <v>45</v>
      </c>
      <c r="G5" s="3" t="s">
        <v>43</v>
      </c>
      <c r="H5" s="3" t="s">
        <v>44</v>
      </c>
    </row>
    <row r="6" spans="1:8" s="15" customFormat="1" ht="15" customHeight="1">
      <c r="A6" s="16" t="s">
        <v>19</v>
      </c>
      <c r="B6" s="17">
        <v>62024.7</v>
      </c>
      <c r="C6" s="17">
        <v>64458.98000000001</v>
      </c>
      <c r="D6" s="17">
        <v>65340.2</v>
      </c>
      <c r="E6" s="17">
        <v>66104.77</v>
      </c>
      <c r="F6" s="17">
        <f>SUM(B6:E6)</f>
        <v>257928.65000000002</v>
      </c>
      <c r="G6" s="18">
        <f>(POWER(E6/B6,1/3)-1)*100</f>
        <v>2.1463161631960492</v>
      </c>
      <c r="H6" s="18">
        <f>+E6/$E$15*100</f>
        <v>34.42939730074867</v>
      </c>
    </row>
    <row r="7" spans="1:8" s="15" customFormat="1" ht="15" customHeight="1">
      <c r="A7" s="16" t="s">
        <v>20</v>
      </c>
      <c r="B7" s="17">
        <v>13528</v>
      </c>
      <c r="C7" s="17">
        <v>15067.220000000001</v>
      </c>
      <c r="D7" s="17">
        <v>15437</v>
      </c>
      <c r="E7" s="17">
        <v>16442.3</v>
      </c>
      <c r="F7" s="17">
        <f aca="true" t="shared" si="0" ref="F7:F15">SUM(B7:E7)</f>
        <v>60474.520000000004</v>
      </c>
      <c r="G7" s="18">
        <f aca="true" t="shared" si="1" ref="G7:G15">(POWER(E7/B7,1/3)-1)*100</f>
        <v>6.719305695634992</v>
      </c>
      <c r="H7" s="18">
        <f aca="true" t="shared" si="2" ref="H7:H15">+E7/$E$15*100</f>
        <v>8.563655531032023</v>
      </c>
    </row>
    <row r="8" spans="1:8" s="15" customFormat="1" ht="15" customHeight="1">
      <c r="A8" s="16" t="s">
        <v>21</v>
      </c>
      <c r="B8" s="17">
        <v>26045.6</v>
      </c>
      <c r="C8" s="17">
        <v>20397.969999999998</v>
      </c>
      <c r="D8" s="17">
        <v>20664.1</v>
      </c>
      <c r="E8" s="17">
        <v>29853.400000000005</v>
      </c>
      <c r="F8" s="17">
        <f t="shared" si="0"/>
        <v>96961.06999999999</v>
      </c>
      <c r="G8" s="18">
        <f t="shared" si="1"/>
        <v>4.653352324756144</v>
      </c>
      <c r="H8" s="18">
        <f t="shared" si="2"/>
        <v>15.548568876015612</v>
      </c>
    </row>
    <row r="9" spans="1:8" s="15" customFormat="1" ht="15" customHeight="1">
      <c r="A9" s="16" t="s">
        <v>22</v>
      </c>
      <c r="B9" s="17">
        <v>27.5</v>
      </c>
      <c r="C9" s="17">
        <v>27267.699999999997</v>
      </c>
      <c r="D9" s="17">
        <v>0</v>
      </c>
      <c r="E9" s="19">
        <v>0</v>
      </c>
      <c r="F9" s="17">
        <f>SUM(B9:E9)</f>
        <v>27295.199999999997</v>
      </c>
      <c r="G9" s="18"/>
      <c r="H9" s="18">
        <f t="shared" si="2"/>
        <v>0</v>
      </c>
    </row>
    <row r="10" spans="1:8" s="15" customFormat="1" ht="15" customHeight="1">
      <c r="A10" s="16" t="s">
        <v>23</v>
      </c>
      <c r="B10" s="17">
        <v>351.5</v>
      </c>
      <c r="C10" s="17">
        <v>287.8</v>
      </c>
      <c r="D10" s="17">
        <v>529.3</v>
      </c>
      <c r="E10" s="17">
        <v>593.563</v>
      </c>
      <c r="F10" s="17">
        <f t="shared" si="0"/>
        <v>1762.163</v>
      </c>
      <c r="G10" s="18">
        <f t="shared" si="1"/>
        <v>19.082286224772062</v>
      </c>
      <c r="H10" s="18">
        <f t="shared" si="2"/>
        <v>0.30914586572231145</v>
      </c>
    </row>
    <row r="11" spans="1:8" s="15" customFormat="1" ht="15" customHeight="1">
      <c r="A11" s="16" t="s">
        <v>24</v>
      </c>
      <c r="B11" s="17">
        <v>12798.6</v>
      </c>
      <c r="C11" s="17">
        <v>20125.206</v>
      </c>
      <c r="D11" s="17">
        <v>18979.5</v>
      </c>
      <c r="E11" s="17">
        <v>22129.900000000005</v>
      </c>
      <c r="F11" s="17">
        <f t="shared" si="0"/>
        <v>74033.206</v>
      </c>
      <c r="G11" s="18">
        <f t="shared" si="1"/>
        <v>20.025169638233663</v>
      </c>
      <c r="H11" s="18">
        <f t="shared" si="2"/>
        <v>11.525932535970371</v>
      </c>
    </row>
    <row r="12" spans="1:8" s="15" customFormat="1" ht="15" customHeight="1">
      <c r="A12" s="16" t="s">
        <v>25</v>
      </c>
      <c r="B12" s="17">
        <v>43830.9</v>
      </c>
      <c r="C12" s="17">
        <v>24543.45</v>
      </c>
      <c r="D12" s="17">
        <v>51321.8</v>
      </c>
      <c r="E12" s="17">
        <v>46819.817299999995</v>
      </c>
      <c r="F12" s="17">
        <f t="shared" si="0"/>
        <v>166515.96730000002</v>
      </c>
      <c r="G12" s="18">
        <f t="shared" si="1"/>
        <v>2.2232714235291606</v>
      </c>
      <c r="H12" s="18">
        <f t="shared" si="2"/>
        <v>24.385200816373246</v>
      </c>
    </row>
    <row r="13" spans="1:8" s="15" customFormat="1" ht="15" customHeight="1">
      <c r="A13" s="16" t="s">
        <v>26</v>
      </c>
      <c r="B13" s="17">
        <v>5963</v>
      </c>
      <c r="C13" s="17">
        <v>18208.670000000002</v>
      </c>
      <c r="D13" s="17">
        <v>12192.9</v>
      </c>
      <c r="E13" s="17">
        <v>10057.2</v>
      </c>
      <c r="F13" s="17">
        <f t="shared" si="0"/>
        <v>46421.770000000004</v>
      </c>
      <c r="G13" s="18">
        <f t="shared" si="1"/>
        <v>19.033926356383457</v>
      </c>
      <c r="H13" s="18">
        <f t="shared" si="2"/>
        <v>5.238099074137759</v>
      </c>
    </row>
    <row r="14" spans="1:8" s="15" customFormat="1" ht="15" customHeight="1">
      <c r="A14" s="16" t="s">
        <v>27</v>
      </c>
      <c r="B14" s="17">
        <v>160.1</v>
      </c>
      <c r="C14" s="17">
        <v>147.7</v>
      </c>
      <c r="D14" s="17">
        <v>0</v>
      </c>
      <c r="E14" s="19">
        <v>0</v>
      </c>
      <c r="F14" s="17">
        <f t="shared" si="0"/>
        <v>307.79999999999995</v>
      </c>
      <c r="G14" s="18"/>
      <c r="H14" s="18">
        <f t="shared" si="2"/>
        <v>0</v>
      </c>
    </row>
    <row r="15" spans="1:8" s="15" customFormat="1" ht="21" customHeight="1">
      <c r="A15" s="20" t="s">
        <v>13</v>
      </c>
      <c r="B15" s="11">
        <f>SUM(B6:B14)</f>
        <v>164729.9</v>
      </c>
      <c r="C15" s="11">
        <f>SUM(C6:C14)</f>
        <v>190504.69600000005</v>
      </c>
      <c r="D15" s="11">
        <f>SUM(D6:D14)</f>
        <v>184464.8</v>
      </c>
      <c r="E15" s="11">
        <f>SUM(E6:E14)</f>
        <v>192000.95030000003</v>
      </c>
      <c r="F15" s="11">
        <f t="shared" si="0"/>
        <v>731700.3463</v>
      </c>
      <c r="G15" s="11">
        <f t="shared" si="1"/>
        <v>5.23906505332461</v>
      </c>
      <c r="H15" s="21">
        <f t="shared" si="2"/>
        <v>100</v>
      </c>
    </row>
    <row r="16" spans="1:9" ht="14.25" customHeight="1">
      <c r="A16" s="39" t="s">
        <v>42</v>
      </c>
      <c r="B16" s="39"/>
      <c r="C16" s="39"/>
      <c r="D16" s="39"/>
      <c r="E16" s="39"/>
      <c r="F16" s="39"/>
      <c r="G16" s="39"/>
      <c r="H16" s="39"/>
      <c r="I16" s="39"/>
    </row>
    <row r="17" ht="15">
      <c r="A17" s="2" t="s">
        <v>28</v>
      </c>
    </row>
  </sheetData>
  <sheetProtection/>
  <mergeCells count="4">
    <mergeCell ref="A2:H2"/>
    <mergeCell ref="A4:H4"/>
    <mergeCell ref="A3:I3"/>
    <mergeCell ref="A16:I16"/>
  </mergeCells>
  <printOptions/>
  <pageMargins left="0.26" right="0.19" top="0.47" bottom="1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PageLayoutView="0" workbookViewId="0" topLeftCell="A1">
      <selection activeCell="E26" sqref="E26"/>
    </sheetView>
  </sheetViews>
  <sheetFormatPr defaultColWidth="10.57421875" defaultRowHeight="15"/>
  <cols>
    <col min="1" max="1" width="78.57421875" style="2" customWidth="1"/>
    <col min="2" max="5" width="15.421875" style="2" customWidth="1"/>
    <col min="6" max="6" width="15.28125" style="2" customWidth="1"/>
    <col min="7" max="7" width="14.7109375" style="2" customWidth="1"/>
    <col min="8" max="8" width="13.00390625" style="2" customWidth="1"/>
    <col min="9" max="252" width="11.421875" style="2" customWidth="1"/>
    <col min="253" max="253" width="31.140625" style="2" customWidth="1"/>
    <col min="254" max="254" width="12.57421875" style="2" customWidth="1"/>
    <col min="255" max="255" width="12.28125" style="2" customWidth="1"/>
    <col min="256" max="16384" width="10.57421875" style="2" customWidth="1"/>
  </cols>
  <sheetData>
    <row r="1" spans="1:8" ht="15">
      <c r="A1" s="38" t="s">
        <v>29</v>
      </c>
      <c r="B1" s="38"/>
      <c r="C1" s="38"/>
      <c r="D1" s="38"/>
      <c r="E1" s="38"/>
      <c r="F1" s="38"/>
      <c r="G1" s="38"/>
      <c r="H1" s="38"/>
    </row>
    <row r="2" spans="1:8" ht="17.25" customHeight="1">
      <c r="A2" s="38" t="s">
        <v>47</v>
      </c>
      <c r="B2" s="38"/>
      <c r="C2" s="38"/>
      <c r="D2" s="38"/>
      <c r="E2" s="38"/>
      <c r="F2" s="38"/>
      <c r="G2" s="38"/>
      <c r="H2" s="38"/>
    </row>
    <row r="3" spans="1:8" ht="18.75" customHeight="1">
      <c r="A3" s="38" t="s">
        <v>30</v>
      </c>
      <c r="B3" s="38"/>
      <c r="C3" s="38"/>
      <c r="D3" s="38"/>
      <c r="E3" s="38"/>
      <c r="F3" s="38"/>
      <c r="G3" s="38"/>
      <c r="H3" s="38"/>
    </row>
    <row r="4" spans="1:9" ht="47.25" customHeight="1">
      <c r="A4" s="14" t="s">
        <v>31</v>
      </c>
      <c r="B4" s="4">
        <v>2014</v>
      </c>
      <c r="C4" s="4">
        <v>2015</v>
      </c>
      <c r="D4" s="4">
        <v>2016</v>
      </c>
      <c r="E4" s="4">
        <v>2017</v>
      </c>
      <c r="F4" s="3" t="s">
        <v>45</v>
      </c>
      <c r="G4" s="3" t="s">
        <v>43</v>
      </c>
      <c r="H4" s="3" t="s">
        <v>44</v>
      </c>
      <c r="I4" s="22"/>
    </row>
    <row r="5" spans="1:9" ht="15.75" customHeight="1">
      <c r="A5" s="23" t="s">
        <v>32</v>
      </c>
      <c r="B5" s="24">
        <v>58954.5</v>
      </c>
      <c r="C5" s="24">
        <v>65542.1</v>
      </c>
      <c r="D5" s="24">
        <v>60479</v>
      </c>
      <c r="E5" s="24">
        <v>57033.133</v>
      </c>
      <c r="F5" s="17">
        <f>SUM(B5:E5)</f>
        <v>242008.733</v>
      </c>
      <c r="G5" s="25">
        <f>(POWER(E5/B5,1/3)-1)*100</f>
        <v>-1.0983759897027379</v>
      </c>
      <c r="H5" s="25">
        <f>+E5/$E$17*100</f>
        <v>29.70459231259569</v>
      </c>
      <c r="I5" s="26"/>
    </row>
    <row r="6" spans="1:9" ht="15.75" customHeight="1">
      <c r="A6" s="23" t="s">
        <v>48</v>
      </c>
      <c r="B6" s="24">
        <v>2894.7</v>
      </c>
      <c r="C6" s="24">
        <v>3374.7</v>
      </c>
      <c r="D6" s="24">
        <v>4833.3</v>
      </c>
      <c r="E6" s="24">
        <v>3492.5</v>
      </c>
      <c r="F6" s="17">
        <f aca="true" t="shared" si="0" ref="F6:F16">SUM(B6:E6)</f>
        <v>14595.2</v>
      </c>
      <c r="G6" s="25">
        <f aca="true" t="shared" si="1" ref="G6:G17">(POWER(E6/B6,1/3)-1)*100</f>
        <v>6.457832076563963</v>
      </c>
      <c r="H6" s="25">
        <f aca="true" t="shared" si="2" ref="H6:H17">+E6/$E$17*100</f>
        <v>1.8190003458470434</v>
      </c>
      <c r="I6" s="26"/>
    </row>
    <row r="7" spans="1:9" ht="15.75" customHeight="1">
      <c r="A7" s="23" t="s">
        <v>33</v>
      </c>
      <c r="B7" s="24">
        <v>6380</v>
      </c>
      <c r="C7" s="24">
        <v>11661.6</v>
      </c>
      <c r="D7" s="24">
        <v>9016.6</v>
      </c>
      <c r="E7" s="24">
        <v>8366.34</v>
      </c>
      <c r="F7" s="17">
        <f t="shared" si="0"/>
        <v>35424.53999999999</v>
      </c>
      <c r="G7" s="25">
        <f t="shared" si="1"/>
        <v>9.455673363145323</v>
      </c>
      <c r="H7" s="25">
        <f t="shared" si="2"/>
        <v>4.357444625189393</v>
      </c>
      <c r="I7" s="26"/>
    </row>
    <row r="8" spans="1:9" ht="15.75" customHeight="1">
      <c r="A8" s="23" t="s">
        <v>34</v>
      </c>
      <c r="B8" s="24">
        <v>1256.6</v>
      </c>
      <c r="C8" s="24">
        <v>1314.5</v>
      </c>
      <c r="D8" s="24">
        <v>1405.1</v>
      </c>
      <c r="E8" s="24">
        <v>1184.2</v>
      </c>
      <c r="F8" s="17">
        <f t="shared" si="0"/>
        <v>5160.4</v>
      </c>
      <c r="G8" s="25">
        <f t="shared" si="1"/>
        <v>-1.95863847268114</v>
      </c>
      <c r="H8" s="25">
        <f t="shared" si="2"/>
        <v>0.6167674186262188</v>
      </c>
      <c r="I8" s="26"/>
    </row>
    <row r="9" spans="1:9" ht="15.75" customHeight="1">
      <c r="A9" s="23" t="s">
        <v>35</v>
      </c>
      <c r="B9" s="24">
        <v>14216.7</v>
      </c>
      <c r="C9" s="24">
        <v>15055.4</v>
      </c>
      <c r="D9" s="24">
        <v>14097.099999999999</v>
      </c>
      <c r="E9" s="24">
        <v>13320.300000000001</v>
      </c>
      <c r="F9" s="17">
        <f t="shared" si="0"/>
        <v>56689.5</v>
      </c>
      <c r="G9" s="25">
        <f>(POWER(E9/B9,1/3)-1)*100</f>
        <v>-2.1475428288860066</v>
      </c>
      <c r="H9" s="25">
        <f t="shared" si="2"/>
        <v>6.9376178401678965</v>
      </c>
      <c r="I9" s="26"/>
    </row>
    <row r="10" spans="1:9" ht="15.75" customHeight="1">
      <c r="A10" s="23" t="s">
        <v>36</v>
      </c>
      <c r="B10" s="24">
        <v>16661.3</v>
      </c>
      <c r="C10" s="24">
        <v>17654.1</v>
      </c>
      <c r="D10" s="24">
        <v>17259.8</v>
      </c>
      <c r="E10" s="24">
        <v>19216</v>
      </c>
      <c r="F10" s="17">
        <f t="shared" si="0"/>
        <v>70791.2</v>
      </c>
      <c r="G10" s="25">
        <f t="shared" si="1"/>
        <v>4.8700242898543245</v>
      </c>
      <c r="H10" s="25">
        <f t="shared" si="2"/>
        <v>10.008277922919625</v>
      </c>
      <c r="I10" s="26"/>
    </row>
    <row r="11" spans="1:9" ht="15.75" customHeight="1">
      <c r="A11" s="23" t="s">
        <v>37</v>
      </c>
      <c r="B11" s="24">
        <v>43445.2</v>
      </c>
      <c r="C11" s="24">
        <v>49578.7</v>
      </c>
      <c r="D11" s="24">
        <v>48088.8</v>
      </c>
      <c r="E11" s="24">
        <v>62006.79</v>
      </c>
      <c r="F11" s="17">
        <f t="shared" si="0"/>
        <v>203119.49000000002</v>
      </c>
      <c r="G11" s="25">
        <f t="shared" si="1"/>
        <v>12.589826382396696</v>
      </c>
      <c r="H11" s="25">
        <f>+E11/$E$17*100</f>
        <v>32.29502432494345</v>
      </c>
      <c r="I11" s="26"/>
    </row>
    <row r="12" spans="1:9" ht="15.75" customHeight="1">
      <c r="A12" s="23" t="s">
        <v>49</v>
      </c>
      <c r="B12" s="24">
        <v>530.1</v>
      </c>
      <c r="C12" s="24">
        <v>549.7</v>
      </c>
      <c r="D12" s="24">
        <v>0</v>
      </c>
      <c r="E12" s="27">
        <v>0</v>
      </c>
      <c r="F12" s="17">
        <f t="shared" si="0"/>
        <v>1079.8000000000002</v>
      </c>
      <c r="G12" s="25">
        <f t="shared" si="1"/>
        <v>-100</v>
      </c>
      <c r="H12" s="25">
        <f>+E12/$E$17*100</f>
        <v>0</v>
      </c>
      <c r="I12" s="26"/>
    </row>
    <row r="13" spans="1:9" ht="15.75" customHeight="1">
      <c r="A13" s="23" t="s">
        <v>50</v>
      </c>
      <c r="B13" s="24">
        <v>557.2</v>
      </c>
      <c r="C13" s="24">
        <v>675.6</v>
      </c>
      <c r="D13" s="24">
        <v>866.9</v>
      </c>
      <c r="E13" s="24">
        <v>678.4</v>
      </c>
      <c r="F13" s="17">
        <f t="shared" si="0"/>
        <v>2778.1000000000004</v>
      </c>
      <c r="G13" s="25">
        <f t="shared" si="1"/>
        <v>6.780408303304153</v>
      </c>
      <c r="H13" s="25">
        <f t="shared" si="2"/>
        <v>0.35333137712888596</v>
      </c>
      <c r="I13" s="26"/>
    </row>
    <row r="14" spans="1:9" ht="15.75" customHeight="1">
      <c r="A14" s="23" t="s">
        <v>38</v>
      </c>
      <c r="B14" s="24">
        <v>2376.2</v>
      </c>
      <c r="C14" s="24">
        <v>2224.5</v>
      </c>
      <c r="D14" s="24">
        <v>2253.4</v>
      </c>
      <c r="E14" s="24">
        <v>2297</v>
      </c>
      <c r="F14" s="17">
        <f t="shared" si="0"/>
        <v>9151.1</v>
      </c>
      <c r="G14" s="25">
        <f t="shared" si="1"/>
        <v>-1.1235949642132592</v>
      </c>
      <c r="H14" s="25">
        <f t="shared" si="2"/>
        <v>1.196347543138342</v>
      </c>
      <c r="I14" s="26"/>
    </row>
    <row r="15" spans="1:9" ht="15.75" customHeight="1">
      <c r="A15" s="23" t="s">
        <v>51</v>
      </c>
      <c r="B15" s="24">
        <v>17206.5</v>
      </c>
      <c r="C15" s="24">
        <v>22663.1</v>
      </c>
      <c r="D15" s="24">
        <v>26092.100000000002</v>
      </c>
      <c r="E15" s="24">
        <v>24332.1</v>
      </c>
      <c r="F15" s="17">
        <f t="shared" si="0"/>
        <v>90293.79999999999</v>
      </c>
      <c r="G15" s="25">
        <f t="shared" si="1"/>
        <v>12.243797421741021</v>
      </c>
      <c r="H15" s="25">
        <f t="shared" si="2"/>
        <v>12.672898587025012</v>
      </c>
      <c r="I15" s="26"/>
    </row>
    <row r="16" spans="1:9" ht="15.75" customHeight="1">
      <c r="A16" s="23" t="s">
        <v>52</v>
      </c>
      <c r="B16" s="24">
        <v>250.9</v>
      </c>
      <c r="C16" s="24">
        <v>210.7</v>
      </c>
      <c r="D16" s="24">
        <v>72.7</v>
      </c>
      <c r="E16" s="24">
        <v>74.3</v>
      </c>
      <c r="F16" s="17">
        <f t="shared" si="0"/>
        <v>608.6</v>
      </c>
      <c r="G16" s="25">
        <f t="shared" si="1"/>
        <v>-33.345513938759055</v>
      </c>
      <c r="H16" s="25">
        <f t="shared" si="2"/>
        <v>0.03869770241844963</v>
      </c>
      <c r="I16" s="26"/>
    </row>
    <row r="17" spans="1:9" s="33" customFormat="1" ht="22.5" customHeight="1">
      <c r="A17" s="28" t="s">
        <v>39</v>
      </c>
      <c r="B17" s="29">
        <f>SUM(B5:B16)</f>
        <v>164729.90000000002</v>
      </c>
      <c r="C17" s="29">
        <f>SUM(C5:C16)</f>
        <v>190504.7</v>
      </c>
      <c r="D17" s="29">
        <f>SUM(D5:D16)</f>
        <v>184464.80000000002</v>
      </c>
      <c r="E17" s="29">
        <f>SUM(E5:E16)</f>
        <v>192001.063</v>
      </c>
      <c r="F17" s="30">
        <f>SUM(B17:E17)</f>
        <v>731700.463</v>
      </c>
      <c r="G17" s="30">
        <f t="shared" si="1"/>
        <v>5.239085644264896</v>
      </c>
      <c r="H17" s="31">
        <f t="shared" si="2"/>
        <v>100</v>
      </c>
      <c r="I17" s="32"/>
    </row>
    <row r="18" spans="1:9" ht="18" customHeight="1">
      <c r="A18" s="39" t="s">
        <v>53</v>
      </c>
      <c r="B18" s="39"/>
      <c r="C18" s="39"/>
      <c r="D18" s="39"/>
      <c r="E18" s="39"/>
      <c r="F18" s="39"/>
      <c r="G18" s="39"/>
      <c r="H18" s="39"/>
      <c r="I18" s="34"/>
    </row>
    <row r="19" spans="1:9" ht="14.25" customHeight="1">
      <c r="A19" s="40" t="s">
        <v>54</v>
      </c>
      <c r="B19" s="40"/>
      <c r="C19" s="40"/>
      <c r="D19" s="40"/>
      <c r="E19" s="40"/>
      <c r="F19" s="40"/>
      <c r="G19" s="40"/>
      <c r="H19" s="40"/>
      <c r="I19" s="40"/>
    </row>
    <row r="20" spans="1:9" ht="15" customHeight="1">
      <c r="A20" s="40" t="s">
        <v>55</v>
      </c>
      <c r="B20" s="40"/>
      <c r="C20" s="40"/>
      <c r="D20" s="40"/>
      <c r="E20" s="40"/>
      <c r="F20" s="40"/>
      <c r="G20" s="40"/>
      <c r="H20" s="40"/>
      <c r="I20" s="40"/>
    </row>
    <row r="21" spans="1:9" ht="15">
      <c r="A21" s="39" t="s">
        <v>56</v>
      </c>
      <c r="B21" s="39"/>
      <c r="C21" s="39"/>
      <c r="D21" s="39"/>
      <c r="E21" s="39"/>
      <c r="F21" s="39"/>
      <c r="G21" s="39"/>
      <c r="H21" s="39"/>
      <c r="I21" s="34"/>
    </row>
    <row r="22" spans="1:9" ht="15">
      <c r="A22" s="39" t="s">
        <v>42</v>
      </c>
      <c r="B22" s="39"/>
      <c r="C22" s="39"/>
      <c r="D22" s="39"/>
      <c r="E22" s="39" t="s">
        <v>40</v>
      </c>
      <c r="F22" s="39"/>
      <c r="G22" s="39"/>
      <c r="H22" s="39"/>
      <c r="I22" s="34"/>
    </row>
  </sheetData>
  <sheetProtection/>
  <mergeCells count="8">
    <mergeCell ref="A19:I19"/>
    <mergeCell ref="A20:I20"/>
    <mergeCell ref="A21:H21"/>
    <mergeCell ref="A22:H22"/>
    <mergeCell ref="A1:H1"/>
    <mergeCell ref="A2:H2"/>
    <mergeCell ref="A3:H3"/>
    <mergeCell ref="A18:H18"/>
  </mergeCells>
  <printOptions/>
  <pageMargins left="0.33" right="0.4" top="0.984251968503937" bottom="0.984251968503937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Mora</dc:creator>
  <cp:keywords/>
  <dc:description/>
  <cp:lastModifiedBy>Infoagro</cp:lastModifiedBy>
  <dcterms:created xsi:type="dcterms:W3CDTF">2017-04-21T15:43:17Z</dcterms:created>
  <dcterms:modified xsi:type="dcterms:W3CDTF">2018-09-07T18:10:08Z</dcterms:modified>
  <cp:category/>
  <cp:version/>
  <cp:contentType/>
  <cp:contentStatus/>
</cp:coreProperties>
</file>