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585" activeTab="0"/>
  </bookViews>
  <sheets>
    <sheet name="area prod cuadro 7" sheetId="1" r:id="rId1"/>
  </sheets>
  <externalReferences>
    <externalReference r:id="rId4"/>
    <externalReference r:id="rId5"/>
    <externalReference r:id="rId6"/>
  </externalReferences>
  <definedNames>
    <definedName name="_">'[1]Cta92-98'!#REF!</definedName>
    <definedName name="_VA66">#REF!</definedName>
    <definedName name="_VBP66">#REF!</definedName>
    <definedName name="a45.">'[3]Resumen'!$A$1614</definedName>
    <definedName name="APORTE">'[1]Cta92-98'!#REF!</definedName>
    <definedName name="ARE">'[1]Cta92-98'!#REF!</definedName>
    <definedName name="Cafetoneladas">#REF!</definedName>
    <definedName name="Cafétoneladas">#REF!</definedName>
    <definedName name="CANTIDAD">#REF!</definedName>
    <definedName name="COMPINTER">'[1]Cta92-98'!#REF!</definedName>
    <definedName name="copia">#REF!</definedName>
    <definedName name="DIOS">'[1]Cta92-98'!#REF!</definedName>
    <definedName name="DIOSITO">'[1]Cta92-98'!#REF!</definedName>
    <definedName name="ene">#REF!</definedName>
    <definedName name="Estimaciones">#REF!</definedName>
    <definedName name="feb">#REF!</definedName>
    <definedName name="hola">#REF!</definedName>
    <definedName name="jjjj" hidden="1">{"INF13",#N/A,FALSE,"ETCN";"DIF15",#N/A,FALSE,"ETCN";"INF20",#N/A,FALSE,"ETCN"}</definedName>
    <definedName name="mar">#REF!</definedName>
    <definedName name="may">#REF!</definedName>
    <definedName name="NIVIMPVA">'[1]Cta92-98'!#REF!</definedName>
    <definedName name="NIVIMPVBP">'[1]Cta92-98'!#REF!</definedName>
    <definedName name="nov">#REF!</definedName>
    <definedName name="oct">#REF!</definedName>
    <definedName name="PARVA">'[1]Cta92-98'!#REF!</definedName>
    <definedName name="PARVA66">'[1]Cta92-98'!#REF!</definedName>
    <definedName name="PARVBP">'[1]Cta92-98'!#REF!</definedName>
    <definedName name="PARVBP66">'[1]Cta92-98'!#REF!</definedName>
    <definedName name="PAU">#REF!</definedName>
    <definedName name="PRODUC">#REF!</definedName>
    <definedName name="set">#REF!</definedName>
    <definedName name="v">'[1]Cta92-98'!#REF!</definedName>
    <definedName name="VA">#REF!</definedName>
    <definedName name="VARIACANTI">'[1]Cta92-98'!#REF!</definedName>
    <definedName name="VARIMPCI">'[1]Cta92-98'!#REF!</definedName>
    <definedName name="VARIMPVA">'[1]Cta92-98'!#REF!</definedName>
    <definedName name="VARIMPVBP">'[1]Cta92-98'!#REF!</definedName>
    <definedName name="VARVA">'[1]Cta92-98'!#REF!</definedName>
    <definedName name="VARVA66">'[1]Cta92-98'!#REF!</definedName>
    <definedName name="VARVBP">'[1]Cta92-98'!#REF!</definedName>
    <definedName name="VARVBP66">'[1]Cta92-98'!#REF!</definedName>
    <definedName name="VBP">#REF!</definedName>
    <definedName name="wrn.ESTIMACIONES." hidden="1">{"INF13",#N/A,FALSE,"ETCN";"DIF15",#N/A,FALSE,"ETCN";"INF20",#N/A,FALSE,"ETCN"}</definedName>
    <definedName name="YETTT">#REF!</definedName>
  </definedNames>
  <calcPr fullCalcOnLoad="1"/>
</workbook>
</file>

<file path=xl/sharedStrings.xml><?xml version="1.0" encoding="utf-8"?>
<sst xmlns="http://schemas.openxmlformats.org/spreadsheetml/2006/main" count="29" uniqueCount="28">
  <si>
    <t>Cuadro 7</t>
  </si>
  <si>
    <t>Costa Rica. Área sembrada y producción de banano para exportación, según zona productora y cantón, por período, 2013-2016.</t>
  </si>
  <si>
    <t>Área (hectáreas)</t>
  </si>
  <si>
    <t>Producción (toneladas)</t>
  </si>
  <si>
    <t>Variación % 2016/15</t>
  </si>
  <si>
    <t>Participación 2016  %</t>
  </si>
  <si>
    <t>ZONA / CANTON</t>
  </si>
  <si>
    <t>2016a/</t>
  </si>
  <si>
    <t>Zona del Caribe</t>
  </si>
  <si>
    <t xml:space="preserve">     Matina</t>
  </si>
  <si>
    <t xml:space="preserve">     Pococí</t>
  </si>
  <si>
    <t xml:space="preserve">     Siquirres</t>
  </si>
  <si>
    <t xml:space="preserve">     Sarapiquí</t>
  </si>
  <si>
    <t xml:space="preserve">     Limón</t>
  </si>
  <si>
    <t xml:space="preserve">     Guácimo</t>
  </si>
  <si>
    <t xml:space="preserve">     Talamanca</t>
  </si>
  <si>
    <t xml:space="preserve">ZONA DEL PACÍFICO </t>
  </si>
  <si>
    <t xml:space="preserve">      Parrita</t>
  </si>
  <si>
    <t xml:space="preserve">     Corredores</t>
  </si>
  <si>
    <t xml:space="preserve">     Osa </t>
  </si>
  <si>
    <t>OTROS (1)</t>
  </si>
  <si>
    <t>VOLUMEN ESTIMADO (2)</t>
  </si>
  <si>
    <t>TOTAL COSTA RICA 2013 (sin volumen estimado)</t>
  </si>
  <si>
    <t xml:space="preserve">TOTAL </t>
  </si>
  <si>
    <t>1/ Origen desconocido</t>
  </si>
  <si>
    <t xml:space="preserve">2/ Corresponde a una estimación de las cajas que están pendientes por el atraso en la confirmación de las Declaraciones Unicas de Aduana (DUA) de 2013,  que se calcula en una cifra aproximada de 5.4 millones de cajas, pero no se pueden distribuir por cantón. </t>
  </si>
  <si>
    <t>a/ Dato Preliminar.</t>
  </si>
  <si>
    <t>Fuente:  Sepsa, con información de CORBANA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</si>
</sst>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_-* #,##0.00\ _P_t_s_-;\-* #,##0.00\ _P_t_s_-;_-* &quot;-&quot;??\ _P_t_s_-;_-@_-"/>
    <numFmt numFmtId="168" formatCode="_-* #,##0.00\ [$€]_-;\-* #,##0.00\ [$€]_-;_-* &quot;-&quot;??\ [$€]_-;_-@_-"/>
    <numFmt numFmtId="169" formatCode="_(* #,##0.0_);_(* \(#,##0.0\);_(* &quot;-&quot;??_);_(@_)"/>
    <numFmt numFmtId="170" formatCode="_-* #,##0\ &quot;Pts&quot;_-;\-* #,##0\ &quot;Pts&quot;_-;_-* &quot;-&quot;\ &quot;Pts&quot;_-;_-@_-"/>
  </numFmts>
  <fonts count="46">
    <font>
      <sz val="10"/>
      <name val="Courier"/>
      <family val="3"/>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1"/>
      <name val="Calibri"/>
      <family val="2"/>
    </font>
    <font>
      <sz val="11"/>
      <name val="Calibri"/>
      <family val="2"/>
    </font>
    <font>
      <b/>
      <sz val="8"/>
      <name val="Arial"/>
      <family val="2"/>
    </font>
    <font>
      <sz val="8"/>
      <color indexed="8"/>
      <name val="Calibri"/>
      <family val="2"/>
    </font>
    <font>
      <b/>
      <sz val="8"/>
      <color indexed="8"/>
      <name val="Calibri"/>
      <family val="2"/>
    </font>
    <font>
      <sz val="1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0"/>
      </bottom>
    </border>
    <border>
      <left/>
      <right/>
      <top/>
      <bottom style="thin">
        <color theme="4" tint="-0.24997000396251678"/>
      </bottom>
    </border>
  </borders>
  <cellStyleXfs count="83">
    <xf numFmtId="164"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5" fillId="31" borderId="0" applyNumberFormat="0" applyBorder="0" applyAlignment="0" applyProtection="0"/>
    <xf numFmtId="5" fontId="0" fillId="0" borderId="0">
      <alignment/>
      <protection/>
    </xf>
    <xf numFmtId="0" fontId="18" fillId="0" borderId="0">
      <alignment/>
      <protection/>
    </xf>
    <xf numFmtId="0" fontId="18" fillId="0" borderId="0">
      <alignment/>
      <protection/>
    </xf>
    <xf numFmtId="0" fontId="18" fillId="0" borderId="0">
      <alignment/>
      <protection/>
    </xf>
    <xf numFmtId="164" fontId="0" fillId="0" borderId="0">
      <alignment/>
      <protection/>
    </xf>
    <xf numFmtId="0" fontId="18" fillId="0" borderId="0">
      <alignment/>
      <protection/>
    </xf>
    <xf numFmtId="0" fontId="18" fillId="0" borderId="0">
      <alignment/>
      <protection/>
    </xf>
    <xf numFmtId="0" fontId="18" fillId="0" borderId="0">
      <alignment/>
      <protection/>
    </xf>
    <xf numFmtId="169" fontId="0" fillId="0" borderId="0">
      <alignment/>
      <protection/>
    </xf>
    <xf numFmtId="169" fontId="0" fillId="0" borderId="0">
      <alignment/>
      <protection/>
    </xf>
    <xf numFmtId="169" fontId="0" fillId="0" borderId="0">
      <alignment/>
      <protection/>
    </xf>
    <xf numFmtId="0" fontId="18" fillId="0" borderId="0">
      <alignment/>
      <protection/>
    </xf>
    <xf numFmtId="0" fontId="26" fillId="0" borderId="0">
      <alignment/>
      <protection/>
    </xf>
    <xf numFmtId="0" fontId="18" fillId="0" borderId="0">
      <alignment/>
      <protection/>
    </xf>
    <xf numFmtId="170" fontId="0" fillId="0" borderId="0">
      <alignment/>
      <protection/>
    </xf>
    <xf numFmtId="0" fontId="18" fillId="0" borderId="0">
      <alignment/>
      <protection/>
    </xf>
    <xf numFmtId="0" fontId="26" fillId="32" borderId="4" applyNumberFormat="0" applyFont="0" applyAlignment="0" applyProtection="0"/>
    <xf numFmtId="9" fontId="26" fillId="0" borderId="0" applyFont="0" applyFill="0" applyBorder="0" applyAlignment="0" applyProtection="0"/>
    <xf numFmtId="9" fontId="1"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164" fontId="0" fillId="0" borderId="0" xfId="0" applyAlignment="1">
      <alignment/>
    </xf>
    <xf numFmtId="0" fontId="26" fillId="0" borderId="0" xfId="68" applyFont="1" applyBorder="1">
      <alignment/>
      <protection/>
    </xf>
    <xf numFmtId="0" fontId="26" fillId="0" borderId="0" xfId="68" applyFont="1">
      <alignment/>
      <protection/>
    </xf>
    <xf numFmtId="0" fontId="19" fillId="0" borderId="0" xfId="58" applyFont="1" applyBorder="1" applyAlignment="1">
      <alignment horizontal="center" wrapText="1"/>
      <protection/>
    </xf>
    <xf numFmtId="0" fontId="26" fillId="0" borderId="0" xfId="68" applyFont="1" applyAlignment="1">
      <alignment/>
      <protection/>
    </xf>
    <xf numFmtId="0" fontId="19" fillId="0" borderId="0" xfId="58" applyFont="1" applyFill="1" applyBorder="1" applyAlignment="1">
      <alignment horizontal="center" wrapText="1"/>
      <protection/>
    </xf>
    <xf numFmtId="0" fontId="26" fillId="0" borderId="0" xfId="68" applyFont="1" applyFill="1" applyBorder="1" applyAlignment="1">
      <alignment/>
      <protection/>
    </xf>
    <xf numFmtId="0" fontId="19" fillId="0" borderId="0" xfId="58" applyFont="1" applyBorder="1" applyAlignment="1">
      <alignment horizontal="center" wrapText="1"/>
      <protection/>
    </xf>
    <xf numFmtId="0" fontId="16" fillId="33" borderId="0" xfId="71" applyFont="1" applyFill="1" applyBorder="1" applyAlignment="1">
      <alignment horizontal="center"/>
      <protection/>
    </xf>
    <xf numFmtId="0" fontId="30" fillId="33" borderId="10" xfId="68" applyFont="1" applyFill="1" applyBorder="1" applyAlignment="1">
      <alignment horizontal="center" wrapText="1"/>
      <protection/>
    </xf>
    <xf numFmtId="0" fontId="30" fillId="33" borderId="0" xfId="71" applyFont="1" applyFill="1" applyBorder="1" applyAlignment="1">
      <alignment wrapText="1"/>
      <protection/>
    </xf>
    <xf numFmtId="0" fontId="30" fillId="33" borderId="10" xfId="71" applyFont="1" applyFill="1" applyBorder="1" applyAlignment="1">
      <alignment horizontal="center" wrapText="1"/>
      <protection/>
    </xf>
    <xf numFmtId="164" fontId="30" fillId="33" borderId="0" xfId="0" applyFont="1" applyFill="1" applyBorder="1" applyAlignment="1">
      <alignment horizontal="center" vertical="center" wrapText="1"/>
    </xf>
    <xf numFmtId="0" fontId="30" fillId="33" borderId="0" xfId="71" applyFont="1" applyFill="1" applyBorder="1" applyAlignment="1">
      <alignment horizontal="center" vertical="center" wrapText="1"/>
      <protection/>
    </xf>
    <xf numFmtId="0" fontId="26" fillId="0" borderId="0" xfId="68" applyFont="1">
      <alignment/>
      <protection/>
    </xf>
    <xf numFmtId="0" fontId="30" fillId="33" borderId="0" xfId="71" applyFont="1" applyFill="1" applyBorder="1" applyAlignment="1">
      <alignment horizontal="center"/>
      <protection/>
    </xf>
    <xf numFmtId="0" fontId="30" fillId="33" borderId="0" xfId="71" applyFont="1" applyFill="1" applyBorder="1" applyAlignment="1">
      <alignment horizontal="right" vertical="center"/>
      <protection/>
    </xf>
    <xf numFmtId="164" fontId="20" fillId="33" borderId="0" xfId="0" applyFont="1" applyFill="1" applyAlignment="1">
      <alignment horizontal="center" vertical="center" wrapText="1"/>
    </xf>
    <xf numFmtId="0" fontId="19" fillId="34" borderId="0" xfId="58" applyFont="1" applyFill="1" applyBorder="1" applyAlignment="1">
      <alignment horizontal="left"/>
      <protection/>
    </xf>
    <xf numFmtId="3" fontId="19" fillId="34" borderId="0" xfId="58" applyNumberFormat="1" applyFont="1" applyFill="1" applyBorder="1">
      <alignment/>
      <protection/>
    </xf>
    <xf numFmtId="165" fontId="42" fillId="34" borderId="0" xfId="68" applyNumberFormat="1" applyFont="1" applyFill="1">
      <alignment/>
      <protection/>
    </xf>
    <xf numFmtId="0" fontId="20" fillId="0" borderId="0" xfId="58" applyFont="1" applyBorder="1" applyAlignment="1">
      <alignment horizontal="left"/>
      <protection/>
    </xf>
    <xf numFmtId="3" fontId="20" fillId="0" borderId="0" xfId="58" applyNumberFormat="1" applyFont="1" applyFill="1" applyBorder="1">
      <alignment/>
      <protection/>
    </xf>
    <xf numFmtId="165" fontId="26" fillId="0" borderId="0" xfId="68" applyNumberFormat="1" applyFont="1">
      <alignment/>
      <protection/>
    </xf>
    <xf numFmtId="3" fontId="26" fillId="0" borderId="0" xfId="68" applyNumberFormat="1" applyFont="1" applyBorder="1">
      <alignment/>
      <protection/>
    </xf>
    <xf numFmtId="3" fontId="26" fillId="0" borderId="0" xfId="68" applyNumberFormat="1" applyFont="1">
      <alignment/>
      <protection/>
    </xf>
    <xf numFmtId="166" fontId="26" fillId="0" borderId="0" xfId="68" applyNumberFormat="1" applyFont="1">
      <alignment/>
      <protection/>
    </xf>
    <xf numFmtId="0" fontId="19" fillId="34" borderId="0" xfId="58" applyFont="1" applyFill="1" applyBorder="1" applyAlignment="1">
      <alignment horizontal="center"/>
      <protection/>
    </xf>
    <xf numFmtId="3" fontId="26" fillId="34" borderId="0" xfId="68" applyNumberFormat="1" applyFont="1" applyFill="1">
      <alignment/>
      <protection/>
    </xf>
    <xf numFmtId="3" fontId="20" fillId="34" borderId="0" xfId="58" applyNumberFormat="1" applyFont="1" applyFill="1" applyBorder="1">
      <alignment/>
      <protection/>
    </xf>
    <xf numFmtId="165" fontId="26" fillId="34" borderId="0" xfId="68" applyNumberFormat="1" applyFont="1" applyFill="1">
      <alignment/>
      <protection/>
    </xf>
    <xf numFmtId="0" fontId="21" fillId="0" borderId="0" xfId="58" applyFont="1" applyBorder="1" applyAlignment="1">
      <alignment wrapText="1"/>
      <protection/>
    </xf>
    <xf numFmtId="3" fontId="21" fillId="0" borderId="0" xfId="58" applyNumberFormat="1" applyFont="1" applyBorder="1">
      <alignment/>
      <protection/>
    </xf>
    <xf numFmtId="164" fontId="43" fillId="0" borderId="0" xfId="0" applyFont="1" applyBorder="1" applyAlignment="1">
      <alignment/>
    </xf>
    <xf numFmtId="3" fontId="21" fillId="0" borderId="0" xfId="58" applyNumberFormat="1" applyFont="1" applyFill="1" applyBorder="1">
      <alignment/>
      <protection/>
    </xf>
    <xf numFmtId="164" fontId="44" fillId="0" borderId="0" xfId="0" applyFont="1" applyBorder="1" applyAlignment="1">
      <alignment/>
    </xf>
    <xf numFmtId="3" fontId="44" fillId="0" borderId="0" xfId="0" applyNumberFormat="1" applyFont="1" applyBorder="1" applyAlignment="1">
      <alignment/>
    </xf>
    <xf numFmtId="0" fontId="21" fillId="0" borderId="0" xfId="58" applyFont="1" applyBorder="1" applyAlignment="1">
      <alignment/>
      <protection/>
    </xf>
    <xf numFmtId="0" fontId="19" fillId="0" borderId="11" xfId="58" applyFont="1" applyFill="1" applyBorder="1">
      <alignment/>
      <protection/>
    </xf>
    <xf numFmtId="3" fontId="19" fillId="0" borderId="11" xfId="59" applyNumberFormat="1" applyFont="1" applyFill="1" applyBorder="1">
      <alignment/>
      <protection/>
    </xf>
    <xf numFmtId="166" fontId="19" fillId="0" borderId="11" xfId="58" applyNumberFormat="1" applyFont="1" applyFill="1" applyBorder="1">
      <alignment/>
      <protection/>
    </xf>
    <xf numFmtId="0" fontId="24" fillId="0" borderId="0" xfId="58" applyFont="1" applyBorder="1" applyAlignment="1">
      <alignment wrapText="1"/>
      <protection/>
    </xf>
    <xf numFmtId="0" fontId="45" fillId="0" borderId="0" xfId="68" applyFont="1" applyBorder="1" applyAlignment="1">
      <alignment wrapText="1"/>
      <protection/>
    </xf>
    <xf numFmtId="0" fontId="24" fillId="0" borderId="0" xfId="58" applyFont="1" applyBorder="1" applyAlignment="1">
      <alignment horizontal="left" wrapText="1"/>
      <protection/>
    </xf>
    <xf numFmtId="0" fontId="45" fillId="0" borderId="0" xfId="68" applyFont="1" applyAlignment="1">
      <alignment wrapText="1"/>
      <protection/>
    </xf>
    <xf numFmtId="0" fontId="24" fillId="0" borderId="0" xfId="63" applyFont="1" applyBorder="1" applyAlignment="1">
      <alignment horizontal="left" wrapText="1"/>
      <protection/>
    </xf>
    <xf numFmtId="0" fontId="45" fillId="0" borderId="0" xfId="68" applyFont="1" applyBorder="1" applyAlignment="1">
      <alignment horizontal="left" wrapText="1"/>
      <protection/>
    </xf>
    <xf numFmtId="0" fontId="19" fillId="0" borderId="0" xfId="58" applyFont="1">
      <alignment/>
      <protection/>
    </xf>
    <xf numFmtId="0" fontId="19" fillId="0" borderId="0" xfId="58" applyFont="1" applyBorder="1">
      <alignment/>
      <protection/>
    </xf>
    <xf numFmtId="0" fontId="26" fillId="0" borderId="0" xfId="68" applyFont="1" applyBorder="1">
      <alignment/>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3" xfId="50"/>
    <cellStyle name="Millares 7" xfId="51"/>
    <cellStyle name="Millares 9 5 3" xfId="52"/>
    <cellStyle name="Currency" xfId="53"/>
    <cellStyle name="Currency [0]" xfId="54"/>
    <cellStyle name="Neutral" xfId="55"/>
    <cellStyle name="Normal 11 2" xfId="56"/>
    <cellStyle name="Normal 12" xfId="57"/>
    <cellStyle name="Normal 13" xfId="58"/>
    <cellStyle name="Normal 14 3" xfId="59"/>
    <cellStyle name="Normal 15 3" xfId="60"/>
    <cellStyle name="Normal 16 3" xfId="61"/>
    <cellStyle name="Normal 17 3" xfId="62"/>
    <cellStyle name="Normal 18 2" xfId="63"/>
    <cellStyle name="Normal 2 2 3" xfId="64"/>
    <cellStyle name="Normal 2 3 2" xfId="65"/>
    <cellStyle name="Normal 2 4" xfId="66"/>
    <cellStyle name="Normal 2 5" xfId="67"/>
    <cellStyle name="Normal 24 3" xfId="68"/>
    <cellStyle name="Normal 3 4" xfId="69"/>
    <cellStyle name="Normal 5" xfId="70"/>
    <cellStyle name="Normal_Libro2a" xfId="71"/>
    <cellStyle name="Notas" xfId="72"/>
    <cellStyle name="Percent" xfId="73"/>
    <cellStyle name="Porcentual 2"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is%20documentos\Sandra\cta96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hivo_superficieProducc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AFLUENCIA%20PORCESADAS/Afluencia%20por%20Tipos,%20Subtipos%20y%20Altu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a92-98"/>
      <sheetName val="Participación"/>
      <sheetName val="Vari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ea prod cuadro 1"/>
      <sheetName val="area prod cuadro 2"/>
      <sheetName val="area prod cuadro 3 "/>
      <sheetName val="area prod cuadro 4 "/>
      <sheetName val="area prod cuadro 5 "/>
      <sheetName val="area prod cuadro6"/>
      <sheetName val="area prod cuadro 7"/>
      <sheetName val="area prod cuadro 8"/>
      <sheetName val="area prod cuadro 9"/>
      <sheetName val="area prod cuadro 10"/>
      <sheetName val="area prod cuadro 11 "/>
      <sheetName val="area prod cuadro 12"/>
      <sheetName val="area prod cuadro 13 "/>
      <sheetName val="area prod cuadro 14 "/>
      <sheetName val="area prod cuadro 15 "/>
      <sheetName val="area prod cuadro 16"/>
      <sheetName val="area prod cuadro 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9"/>
  <sheetViews>
    <sheetView showGridLines="0" tabSelected="1" zoomScalePageLayoutView="0" workbookViewId="0" topLeftCell="A1">
      <selection activeCell="J13" sqref="J13"/>
    </sheetView>
  </sheetViews>
  <sheetFormatPr defaultColWidth="8.00390625" defaultRowHeight="12.75"/>
  <cols>
    <col min="1" max="1" width="18.50390625" style="14" customWidth="1"/>
    <col min="2" max="5" width="9.875" style="14" customWidth="1"/>
    <col min="6" max="6" width="1.625" style="49" customWidth="1"/>
    <col min="7" max="10" width="11.25390625" style="14" customWidth="1"/>
    <col min="11" max="11" width="9.50390625" style="14" customWidth="1"/>
    <col min="12" max="12" width="11.25390625" style="14" customWidth="1"/>
    <col min="13" max="16384" width="8.00390625" style="14" customWidth="1"/>
  </cols>
  <sheetData>
    <row r="1" spans="1:13" ht="15">
      <c r="A1" s="1"/>
      <c r="B1" s="1"/>
      <c r="C1" s="1"/>
      <c r="D1" s="1"/>
      <c r="E1" s="1"/>
      <c r="F1" s="1"/>
      <c r="G1" s="1"/>
      <c r="H1" s="1"/>
      <c r="I1" s="1"/>
      <c r="J1" s="1"/>
      <c r="K1" s="1"/>
      <c r="L1" s="1"/>
      <c r="M1" s="2"/>
    </row>
    <row r="2" spans="1:13" ht="35.25" customHeight="1">
      <c r="A2" s="3" t="s">
        <v>0</v>
      </c>
      <c r="B2" s="3"/>
      <c r="C2" s="3"/>
      <c r="D2" s="3"/>
      <c r="E2" s="3"/>
      <c r="F2" s="3"/>
      <c r="G2" s="3"/>
      <c r="H2" s="3"/>
      <c r="I2" s="3"/>
      <c r="J2" s="3"/>
      <c r="K2" s="3"/>
      <c r="L2" s="3"/>
      <c r="M2" s="4"/>
    </row>
    <row r="3" spans="1:13" ht="14.25" customHeight="1">
      <c r="A3" s="5" t="s">
        <v>1</v>
      </c>
      <c r="B3" s="6"/>
      <c r="C3" s="6"/>
      <c r="D3" s="6"/>
      <c r="E3" s="6"/>
      <c r="F3" s="6"/>
      <c r="G3" s="6"/>
      <c r="H3" s="6"/>
      <c r="I3" s="6"/>
      <c r="J3" s="6"/>
      <c r="K3" s="6"/>
      <c r="L3" s="6"/>
      <c r="M3" s="2"/>
    </row>
    <row r="4" spans="1:13" ht="15" customHeight="1">
      <c r="A4" s="3"/>
      <c r="B4" s="3"/>
      <c r="C4" s="3"/>
      <c r="D4" s="3"/>
      <c r="E4" s="3"/>
      <c r="F4" s="3"/>
      <c r="G4" s="3"/>
      <c r="H4" s="3"/>
      <c r="I4" s="7"/>
      <c r="J4" s="7"/>
      <c r="K4" s="7"/>
      <c r="L4" s="7"/>
      <c r="M4" s="2"/>
    </row>
    <row r="5" spans="1:12" ht="15" customHeight="1">
      <c r="A5" s="8"/>
      <c r="B5" s="9" t="s">
        <v>2</v>
      </c>
      <c r="C5" s="9"/>
      <c r="D5" s="9"/>
      <c r="E5" s="9"/>
      <c r="F5" s="10"/>
      <c r="G5" s="11" t="s">
        <v>3</v>
      </c>
      <c r="H5" s="11"/>
      <c r="I5" s="11"/>
      <c r="J5" s="11"/>
      <c r="K5" s="12" t="s">
        <v>4</v>
      </c>
      <c r="L5" s="13" t="s">
        <v>5</v>
      </c>
    </row>
    <row r="6" spans="1:12" ht="29.25" customHeight="1">
      <c r="A6" s="15" t="s">
        <v>6</v>
      </c>
      <c r="B6" s="16">
        <v>2013</v>
      </c>
      <c r="C6" s="16">
        <v>2014</v>
      </c>
      <c r="D6" s="16">
        <v>2015</v>
      </c>
      <c r="E6" s="16" t="s">
        <v>7</v>
      </c>
      <c r="F6" s="16"/>
      <c r="G6" s="16">
        <v>2013</v>
      </c>
      <c r="H6" s="16">
        <v>2014</v>
      </c>
      <c r="I6" s="16">
        <v>2015</v>
      </c>
      <c r="J6" s="16" t="s">
        <v>7</v>
      </c>
      <c r="K6" s="17"/>
      <c r="L6" s="13"/>
    </row>
    <row r="7" spans="1:12" ht="15">
      <c r="A7" s="18" t="s">
        <v>8</v>
      </c>
      <c r="B7" s="19">
        <f aca="true" t="shared" si="0" ref="B7:G7">SUM(B8:B15)</f>
        <v>42111.54</v>
      </c>
      <c r="C7" s="19">
        <f t="shared" si="0"/>
        <v>42006.3</v>
      </c>
      <c r="D7" s="19">
        <f t="shared" si="0"/>
        <v>42117.100000000006</v>
      </c>
      <c r="E7" s="19">
        <f t="shared" si="0"/>
        <v>41468.3</v>
      </c>
      <c r="F7" s="19"/>
      <c r="G7" s="19">
        <f t="shared" si="0"/>
        <v>1855566.7397399999</v>
      </c>
      <c r="H7" s="19">
        <f>SUM(H8:H15)</f>
        <v>1947104.8440199997</v>
      </c>
      <c r="I7" s="19">
        <f>SUM(I8:I15)</f>
        <v>1776286.3957999998</v>
      </c>
      <c r="J7" s="19">
        <f>SUM(J8:J15)</f>
        <v>2143231.0592799997</v>
      </c>
      <c r="K7" s="20">
        <f>((J7/I7)-1)*100</f>
        <v>20.657967338354588</v>
      </c>
      <c r="L7" s="20">
        <f aca="true" t="shared" si="1" ref="L7:L20">(J7/$J$23)*100</f>
        <v>97.8423577323493</v>
      </c>
    </row>
    <row r="8" spans="1:12" ht="15">
      <c r="A8" s="21" t="s">
        <v>9</v>
      </c>
      <c r="B8" s="22">
        <v>10218.8</v>
      </c>
      <c r="C8" s="22">
        <v>10339.47</v>
      </c>
      <c r="D8" s="22">
        <v>10638.86</v>
      </c>
      <c r="E8" s="22">
        <v>10571.57</v>
      </c>
      <c r="F8" s="22"/>
      <c r="G8" s="22">
        <v>487972.04062</v>
      </c>
      <c r="H8" s="22">
        <v>536410.2305</v>
      </c>
      <c r="I8" s="22">
        <v>479781.12316</v>
      </c>
      <c r="J8" s="22">
        <v>593689.71126</v>
      </c>
      <c r="K8" s="23">
        <f aca="true" t="shared" si="2" ref="K8:K23">((J8/I8)-1)*100</f>
        <v>23.741781950435993</v>
      </c>
      <c r="L8" s="23">
        <f t="shared" si="1"/>
        <v>27.103004531219444</v>
      </c>
    </row>
    <row r="9" spans="1:12" ht="15">
      <c r="A9" s="21" t="s">
        <v>10</v>
      </c>
      <c r="B9" s="22">
        <v>8555.39</v>
      </c>
      <c r="C9" s="22">
        <v>8120.95</v>
      </c>
      <c r="D9" s="22">
        <v>7733.34</v>
      </c>
      <c r="E9" s="22">
        <v>7474.31</v>
      </c>
      <c r="F9" s="22"/>
      <c r="G9" s="22">
        <v>368162.71006</v>
      </c>
      <c r="H9" s="22">
        <v>334260.01148</v>
      </c>
      <c r="I9" s="22">
        <v>279218.28112</v>
      </c>
      <c r="J9" s="22">
        <v>359092.78262</v>
      </c>
      <c r="K9" s="23">
        <f t="shared" si="2"/>
        <v>28.606472749422963</v>
      </c>
      <c r="L9" s="23">
        <f t="shared" si="1"/>
        <v>16.393232238811393</v>
      </c>
    </row>
    <row r="10" spans="1:12" ht="15">
      <c r="A10" s="21" t="s">
        <v>11</v>
      </c>
      <c r="B10" s="22">
        <v>8209.91</v>
      </c>
      <c r="C10" s="22">
        <v>8326.82</v>
      </c>
      <c r="D10" s="22">
        <v>8357.13</v>
      </c>
      <c r="E10" s="22">
        <v>8275.27</v>
      </c>
      <c r="F10" s="22"/>
      <c r="G10" s="22">
        <v>366306.06292</v>
      </c>
      <c r="H10" s="22">
        <v>387122.85573999997</v>
      </c>
      <c r="I10" s="22">
        <v>352870.65378</v>
      </c>
      <c r="J10" s="22">
        <v>439882.55595999997</v>
      </c>
      <c r="K10" s="23">
        <f t="shared" si="2"/>
        <v>24.65829936491353</v>
      </c>
      <c r="L10" s="23">
        <f t="shared" si="1"/>
        <v>20.081430891038465</v>
      </c>
    </row>
    <row r="11" spans="1:12" ht="15">
      <c r="A11" s="21" t="s">
        <v>12</v>
      </c>
      <c r="B11" s="22">
        <v>5828.55</v>
      </c>
      <c r="C11" s="22">
        <v>5687.11</v>
      </c>
      <c r="D11" s="22">
        <v>5848.17</v>
      </c>
      <c r="E11" s="22">
        <v>5560.32</v>
      </c>
      <c r="F11" s="22"/>
      <c r="G11" s="22">
        <v>226239.43156</v>
      </c>
      <c r="H11" s="22">
        <v>247576.91494</v>
      </c>
      <c r="I11" s="22">
        <v>231547.32254</v>
      </c>
      <c r="J11" s="22">
        <v>255366.01326</v>
      </c>
      <c r="K11" s="23">
        <f t="shared" si="2"/>
        <v>10.28674849647</v>
      </c>
      <c r="L11" s="23">
        <f t="shared" si="1"/>
        <v>11.657918409628909</v>
      </c>
    </row>
    <row r="12" spans="1:12" ht="15">
      <c r="A12" s="21" t="s">
        <v>13</v>
      </c>
      <c r="B12" s="22">
        <v>3545.65</v>
      </c>
      <c r="C12" s="22">
        <v>3597.54</v>
      </c>
      <c r="D12" s="22">
        <v>3614.23</v>
      </c>
      <c r="E12" s="22">
        <v>3757.3</v>
      </c>
      <c r="F12" s="22"/>
      <c r="G12" s="22">
        <v>158083.26122</v>
      </c>
      <c r="H12" s="22">
        <v>169520.71262</v>
      </c>
      <c r="I12" s="22">
        <v>169016.31178</v>
      </c>
      <c r="J12" s="22">
        <v>194662.98844</v>
      </c>
      <c r="K12" s="23">
        <f t="shared" si="2"/>
        <v>15.174083725944154</v>
      </c>
      <c r="L12" s="23">
        <f t="shared" si="1"/>
        <v>8.886716002796774</v>
      </c>
    </row>
    <row r="13" spans="1:12" ht="15">
      <c r="A13" s="21" t="s">
        <v>14</v>
      </c>
      <c r="B13" s="22">
        <v>3752.28</v>
      </c>
      <c r="C13" s="22">
        <v>3924.83</v>
      </c>
      <c r="D13" s="22">
        <v>3920.69</v>
      </c>
      <c r="E13" s="22">
        <v>3851.9</v>
      </c>
      <c r="F13" s="22"/>
      <c r="G13" s="22">
        <v>160907.35084</v>
      </c>
      <c r="H13" s="22">
        <v>170549.93994</v>
      </c>
      <c r="I13" s="22">
        <v>159472.65824</v>
      </c>
      <c r="J13" s="22">
        <v>202210.22613999998</v>
      </c>
      <c r="K13" s="23">
        <f t="shared" si="2"/>
        <v>26.79930739956793</v>
      </c>
      <c r="L13" s="23">
        <f t="shared" si="1"/>
        <v>9.231260996084874</v>
      </c>
    </row>
    <row r="14" spans="1:12" ht="15">
      <c r="A14" s="21" t="s">
        <v>15</v>
      </c>
      <c r="B14" s="22">
        <v>2000.96</v>
      </c>
      <c r="C14" s="22">
        <v>2009.58</v>
      </c>
      <c r="D14" s="22">
        <v>2004.68</v>
      </c>
      <c r="E14" s="22">
        <v>1977.63</v>
      </c>
      <c r="F14" s="22"/>
      <c r="G14" s="22">
        <v>87895.88252</v>
      </c>
      <c r="H14" s="22">
        <v>101664.1788</v>
      </c>
      <c r="I14" s="22">
        <v>104380.04518</v>
      </c>
      <c r="J14" s="22">
        <v>98326.7816</v>
      </c>
      <c r="K14" s="23">
        <f t="shared" si="2"/>
        <v>-5.79925365002606</v>
      </c>
      <c r="L14" s="23">
        <f t="shared" si="1"/>
        <v>4.488794662769452</v>
      </c>
    </row>
    <row r="15" spans="1:12" ht="15">
      <c r="A15" s="21"/>
      <c r="B15" s="22"/>
      <c r="C15" s="22"/>
      <c r="D15" s="22"/>
      <c r="E15" s="22"/>
      <c r="F15" s="24"/>
      <c r="G15" s="25"/>
      <c r="H15" s="25"/>
      <c r="I15" s="25"/>
      <c r="J15" s="26"/>
      <c r="K15" s="23"/>
      <c r="L15" s="23">
        <f t="shared" si="1"/>
        <v>0</v>
      </c>
    </row>
    <row r="16" spans="1:12" ht="15">
      <c r="A16" s="27" t="s">
        <v>16</v>
      </c>
      <c r="B16" s="19">
        <f aca="true" t="shared" si="3" ref="B16:J16">SUM(B17:B19)</f>
        <v>737</v>
      </c>
      <c r="C16" s="19">
        <f t="shared" si="3"/>
        <v>909.8499999999999</v>
      </c>
      <c r="D16" s="19">
        <f t="shared" si="3"/>
        <v>907.35</v>
      </c>
      <c r="E16" s="19">
        <f t="shared" si="3"/>
        <v>941.3699999999999</v>
      </c>
      <c r="F16" s="19"/>
      <c r="G16" s="19">
        <f t="shared" si="3"/>
        <v>42774.73676</v>
      </c>
      <c r="H16" s="19">
        <f t="shared" si="3"/>
        <v>45994.55048</v>
      </c>
      <c r="I16" s="19">
        <f t="shared" si="3"/>
        <v>46343.8906</v>
      </c>
      <c r="J16" s="19">
        <f t="shared" si="3"/>
        <v>44700.60614</v>
      </c>
      <c r="K16" s="20">
        <f t="shared" si="2"/>
        <v>-3.545849169599058</v>
      </c>
      <c r="L16" s="20">
        <f t="shared" si="1"/>
        <v>2.040663174353216</v>
      </c>
    </row>
    <row r="17" spans="1:12" ht="15">
      <c r="A17" s="21" t="s">
        <v>17</v>
      </c>
      <c r="B17" s="22">
        <v>552</v>
      </c>
      <c r="C17" s="22">
        <v>677.66</v>
      </c>
      <c r="D17" s="22">
        <v>653.94</v>
      </c>
      <c r="E17" s="22">
        <v>678.42</v>
      </c>
      <c r="F17" s="22"/>
      <c r="G17" s="22">
        <v>34903.31912</v>
      </c>
      <c r="H17" s="22">
        <v>37712.98744</v>
      </c>
      <c r="I17" s="22">
        <v>37599.21336</v>
      </c>
      <c r="J17" s="22">
        <v>35587.65062</v>
      </c>
      <c r="K17" s="23">
        <f t="shared" si="2"/>
        <v>-5.350012833353601</v>
      </c>
      <c r="L17" s="23">
        <f t="shared" si="1"/>
        <v>1.6246403427848994</v>
      </c>
    </row>
    <row r="18" spans="1:12" ht="15">
      <c r="A18" s="21" t="s">
        <v>18</v>
      </c>
      <c r="B18" s="22">
        <v>134</v>
      </c>
      <c r="C18" s="22">
        <v>134.13</v>
      </c>
      <c r="D18" s="22">
        <v>134.13</v>
      </c>
      <c r="E18" s="22">
        <v>134.13</v>
      </c>
      <c r="F18" s="22"/>
      <c r="G18" s="22">
        <v>3930.77474</v>
      </c>
      <c r="H18" s="22">
        <v>3043.85572</v>
      </c>
      <c r="I18" s="22">
        <v>2593.9293</v>
      </c>
      <c r="J18" s="22">
        <v>2644.1771</v>
      </c>
      <c r="K18" s="23">
        <f t="shared" si="2"/>
        <v>1.9371306689045076</v>
      </c>
      <c r="L18" s="23">
        <f t="shared" si="1"/>
        <v>0.12071144667565531</v>
      </c>
    </row>
    <row r="19" spans="1:12" ht="15">
      <c r="A19" s="21" t="s">
        <v>19</v>
      </c>
      <c r="B19" s="22">
        <v>51</v>
      </c>
      <c r="C19" s="22">
        <v>98.06</v>
      </c>
      <c r="D19" s="22">
        <v>119.28</v>
      </c>
      <c r="E19" s="22">
        <v>128.82</v>
      </c>
      <c r="F19" s="22"/>
      <c r="G19" s="22">
        <v>3940.6429</v>
      </c>
      <c r="H19" s="22">
        <v>5237.7073199999995</v>
      </c>
      <c r="I19" s="22">
        <v>6150.74794</v>
      </c>
      <c r="J19" s="22">
        <v>6468.77842</v>
      </c>
      <c r="K19" s="23">
        <f t="shared" si="2"/>
        <v>5.170598488222211</v>
      </c>
      <c r="L19" s="23">
        <f t="shared" si="1"/>
        <v>0.29531138489266084</v>
      </c>
    </row>
    <row r="20" spans="1:12" ht="15">
      <c r="A20" s="18" t="s">
        <v>20</v>
      </c>
      <c r="B20" s="28"/>
      <c r="C20" s="29"/>
      <c r="D20" s="29"/>
      <c r="E20" s="29"/>
      <c r="F20" s="29"/>
      <c r="G20" s="29">
        <v>2497.27938</v>
      </c>
      <c r="H20" s="29">
        <v>3007.21292</v>
      </c>
      <c r="I20" s="29">
        <v>2861.11336</v>
      </c>
      <c r="J20" s="29">
        <v>2562.4201199999998</v>
      </c>
      <c r="K20" s="30">
        <f t="shared" si="2"/>
        <v>-10.439755522304782</v>
      </c>
      <c r="L20" s="30">
        <f t="shared" si="1"/>
        <v>0.11697909329749746</v>
      </c>
    </row>
    <row r="21" spans="1:23" ht="15">
      <c r="A21" s="31" t="s">
        <v>21</v>
      </c>
      <c r="B21" s="31"/>
      <c r="C21" s="32"/>
      <c r="D21" s="32"/>
      <c r="E21" s="32"/>
      <c r="F21" s="32"/>
      <c r="G21" s="22">
        <v>97864</v>
      </c>
      <c r="H21" s="32"/>
      <c r="I21" s="32"/>
      <c r="J21" s="32"/>
      <c r="K21" s="33"/>
      <c r="L21" s="34"/>
      <c r="M21" s="34"/>
      <c r="N21" s="35"/>
      <c r="O21" s="34"/>
      <c r="P21" s="34"/>
      <c r="Q21" s="35"/>
      <c r="R21" s="34"/>
      <c r="S21" s="34"/>
      <c r="T21" s="35"/>
      <c r="U21" s="34"/>
      <c r="V21" s="34"/>
      <c r="W21" s="36"/>
    </row>
    <row r="22" spans="1:23" ht="23.25">
      <c r="A22" s="31" t="s">
        <v>22</v>
      </c>
      <c r="B22" s="37"/>
      <c r="C22" s="37"/>
      <c r="D22" s="37"/>
      <c r="E22" s="37"/>
      <c r="F22" s="37"/>
      <c r="G22" s="22">
        <f>G7+G16+G20</f>
        <v>1900838.7558799998</v>
      </c>
      <c r="H22" s="37"/>
      <c r="I22" s="37"/>
      <c r="J22" s="37"/>
      <c r="K22" s="37"/>
      <c r="L22" s="37"/>
      <c r="M22" s="37"/>
      <c r="N22" s="37"/>
      <c r="O22" s="37"/>
      <c r="P22" s="37"/>
      <c r="Q22" s="37"/>
      <c r="R22" s="37"/>
      <c r="S22" s="37"/>
      <c r="T22" s="37"/>
      <c r="U22" s="37"/>
      <c r="V22" s="37"/>
      <c r="W22" s="37"/>
    </row>
    <row r="23" spans="1:12" ht="15">
      <c r="A23" s="38" t="s">
        <v>23</v>
      </c>
      <c r="B23" s="39">
        <f>B7+B16</f>
        <v>42848.54</v>
      </c>
      <c r="C23" s="39">
        <f>C7+C16</f>
        <v>42916.15</v>
      </c>
      <c r="D23" s="39">
        <f>D7+D16</f>
        <v>43024.450000000004</v>
      </c>
      <c r="E23" s="39">
        <f>E7+E16</f>
        <v>42409.670000000006</v>
      </c>
      <c r="F23" s="39"/>
      <c r="G23" s="39">
        <f>G21+G22</f>
        <v>1998702.7558799998</v>
      </c>
      <c r="H23" s="39">
        <f>H7+H16+H20</f>
        <v>1996106.6074199998</v>
      </c>
      <c r="I23" s="39">
        <f>I7+I16+I20</f>
        <v>1825491.39976</v>
      </c>
      <c r="J23" s="39">
        <f>J7+J16+J20</f>
        <v>2190494.0855399994</v>
      </c>
      <c r="K23" s="40">
        <f t="shared" si="2"/>
        <v>19.994763373192924</v>
      </c>
      <c r="L23" s="40">
        <f>(J23/$J$23)*100</f>
        <v>100</v>
      </c>
    </row>
    <row r="24" spans="1:12" ht="15" customHeight="1">
      <c r="A24" s="41" t="s">
        <v>24</v>
      </c>
      <c r="B24" s="42"/>
      <c r="C24" s="42"/>
      <c r="D24" s="42"/>
      <c r="E24" s="42"/>
      <c r="F24" s="42"/>
      <c r="G24" s="42"/>
      <c r="H24" s="42"/>
      <c r="I24" s="42"/>
      <c r="J24" s="42"/>
      <c r="K24" s="42"/>
      <c r="L24" s="42"/>
    </row>
    <row r="25" spans="1:12" ht="26.25" customHeight="1">
      <c r="A25" s="43" t="s">
        <v>25</v>
      </c>
      <c r="B25" s="43"/>
      <c r="C25" s="43"/>
      <c r="D25" s="43"/>
      <c r="E25" s="43"/>
      <c r="F25" s="43"/>
      <c r="G25" s="43"/>
      <c r="H25" s="43"/>
      <c r="I25" s="43"/>
      <c r="J25" s="43"/>
      <c r="K25" s="43"/>
      <c r="L25" s="43"/>
    </row>
    <row r="26" spans="1:12" ht="15" customHeight="1">
      <c r="A26" s="41" t="s">
        <v>26</v>
      </c>
      <c r="B26" s="42"/>
      <c r="C26" s="42"/>
      <c r="D26" s="42"/>
      <c r="E26" s="42"/>
      <c r="F26" s="42"/>
      <c r="G26" s="44"/>
      <c r="H26" s="44"/>
      <c r="I26" s="44"/>
      <c r="J26" s="44"/>
      <c r="K26" s="44"/>
      <c r="L26" s="44"/>
    </row>
    <row r="27" spans="1:12" ht="15.75" customHeight="1">
      <c r="A27" s="45" t="s">
        <v>27</v>
      </c>
      <c r="B27" s="46"/>
      <c r="C27" s="46"/>
      <c r="D27" s="46"/>
      <c r="E27" s="46"/>
      <c r="F27" s="46"/>
      <c r="G27" s="44"/>
      <c r="H27" s="44"/>
      <c r="I27" s="44"/>
      <c r="J27" s="44"/>
      <c r="K27" s="44"/>
      <c r="L27" s="44"/>
    </row>
    <row r="29" spans="2:6" ht="15">
      <c r="B29" s="47"/>
      <c r="C29" s="47"/>
      <c r="D29" s="47"/>
      <c r="E29" s="47"/>
      <c r="F29" s="48"/>
    </row>
  </sheetData>
  <sheetProtection/>
  <mergeCells count="11">
    <mergeCell ref="A24:L24"/>
    <mergeCell ref="A25:L25"/>
    <mergeCell ref="A26:L26"/>
    <mergeCell ref="A27:L27"/>
    <mergeCell ref="A2:L2"/>
    <mergeCell ref="A3:L3"/>
    <mergeCell ref="A4:H4"/>
    <mergeCell ref="B5:E5"/>
    <mergeCell ref="G5:J5"/>
    <mergeCell ref="K5:K6"/>
    <mergeCell ref="L5:L6"/>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 Brade Monge - SEPSA</dc:creator>
  <cp:keywords/>
  <dc:description/>
  <cp:lastModifiedBy>Iver Brade Monge - SEPSA</cp:lastModifiedBy>
  <dcterms:created xsi:type="dcterms:W3CDTF">2017-05-12T13:46:05Z</dcterms:created>
  <dcterms:modified xsi:type="dcterms:W3CDTF">2017-05-12T13:46:05Z</dcterms:modified>
  <cp:category/>
  <cp:version/>
  <cp:contentType/>
  <cp:contentStatus/>
</cp:coreProperties>
</file>