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gasto cuadro 3" sheetId="1" r:id="rId1"/>
  </sheets>
  <externalReferences>
    <externalReference r:id="rId4"/>
    <externalReference r:id="rId5"/>
    <externalReference r:id="rId6"/>
  </externalReferences>
  <definedNames>
    <definedName name="_" localSheetId="0">'[1]Cta92-98'!#REF!</definedName>
    <definedName name="_">'[1]Cta92-98'!#REF!</definedName>
    <definedName name="_VA66" localSheetId="0">#REF!</definedName>
    <definedName name="_VA66">#REF!</definedName>
    <definedName name="_VBP66" localSheetId="0">#REF!</definedName>
    <definedName name="_VBP66">#REF!</definedName>
    <definedName name="a45.">'[3]Resumen'!$A$1614</definedName>
    <definedName name="APORTE" localSheetId="0">'[1]Cta92-98'!#REF!</definedName>
    <definedName name="APORTE">'[1]Cta92-98'!#REF!</definedName>
    <definedName name="ARE" localSheetId="0">'[1]Cta92-98'!#REF!</definedName>
    <definedName name="ARE">'[1]Cta92-98'!#REF!</definedName>
    <definedName name="Cafetoneladas" localSheetId="0">#REF!</definedName>
    <definedName name="Cafetoneladas">#REF!</definedName>
    <definedName name="Cafétoneladas" localSheetId="0">#REF!</definedName>
    <definedName name="Cafétoneladas">#REF!</definedName>
    <definedName name="CANTIDAD" localSheetId="0">#REF!</definedName>
    <definedName name="CANTIDAD">#REF!</definedName>
    <definedName name="COMPINTER" localSheetId="0">'[1]Cta92-98'!#REF!</definedName>
    <definedName name="COMPINTER">'[1]Cta92-98'!#REF!</definedName>
    <definedName name="copia" localSheetId="0">#REF!</definedName>
    <definedName name="copia">#REF!</definedName>
    <definedName name="DIOS" localSheetId="0">'[1]Cta92-98'!#REF!</definedName>
    <definedName name="DIOS">'[1]Cta92-98'!#REF!</definedName>
    <definedName name="DIOSITO" localSheetId="0">'[1]Cta92-98'!#REF!</definedName>
    <definedName name="DIOSITO">'[1]Cta92-98'!#REF!</definedName>
    <definedName name="ene" localSheetId="0">#REF!</definedName>
    <definedName name="ene">#REF!</definedName>
    <definedName name="Estimaciones" localSheetId="0">#REF!</definedName>
    <definedName name="Estimaciones">#REF!</definedName>
    <definedName name="feb" localSheetId="0">#REF!</definedName>
    <definedName name="feb">#REF!</definedName>
    <definedName name="hola">#REF!</definedName>
    <definedName name="jjjj" localSheetId="0" hidden="1">{"INF13",#N/A,FALSE,"ETCN";"DIF15",#N/A,FALSE,"ETCN";"INF20",#N/A,FALSE,"ETCN"}</definedName>
    <definedName name="jjjj" hidden="1">{"INF13",#N/A,FALSE,"ETCN";"DIF15",#N/A,FALSE,"ETCN";"INF20",#N/A,FALSE,"ETCN"}</definedName>
    <definedName name="mar" localSheetId="0">#REF!</definedName>
    <definedName name="mar">#REF!</definedName>
    <definedName name="may" localSheetId="0">#REF!</definedName>
    <definedName name="may">#REF!</definedName>
    <definedName name="NIVIMPVA" localSheetId="0">'[1]Cta92-98'!#REF!</definedName>
    <definedName name="NIVIMPVA">'[1]Cta92-98'!#REF!</definedName>
    <definedName name="NIVIMPVBP" localSheetId="0">'[1]Cta92-98'!#REF!</definedName>
    <definedName name="NIVIMPVBP">'[1]Cta92-98'!#REF!</definedName>
    <definedName name="nov" localSheetId="0">#REF!</definedName>
    <definedName name="nov">#REF!</definedName>
    <definedName name="oct" localSheetId="0">#REF!</definedName>
    <definedName name="oct">#REF!</definedName>
    <definedName name="PARVA" localSheetId="0">'[1]Cta92-98'!#REF!</definedName>
    <definedName name="PARVA">'[1]Cta92-98'!#REF!</definedName>
    <definedName name="PARVA66" localSheetId="0">'[1]Cta92-98'!#REF!</definedName>
    <definedName name="PARVA66">'[1]Cta92-98'!#REF!</definedName>
    <definedName name="PARVBP" localSheetId="0">'[1]Cta92-98'!#REF!</definedName>
    <definedName name="PARVBP">'[1]Cta92-98'!#REF!</definedName>
    <definedName name="PARVBP66" localSheetId="0">'[1]Cta92-98'!#REF!</definedName>
    <definedName name="PARVBP66">'[1]Cta92-98'!#REF!</definedName>
    <definedName name="PAU" localSheetId="0">#REF!</definedName>
    <definedName name="PAU">#REF!</definedName>
    <definedName name="PRODUC" localSheetId="0">#REF!</definedName>
    <definedName name="PRODUC">#REF!</definedName>
    <definedName name="set" localSheetId="0">#REF!</definedName>
    <definedName name="set">#REF!</definedName>
    <definedName name="v" localSheetId="0">'[1]Cta92-98'!#REF!</definedName>
    <definedName name="v">'[1]Cta92-98'!#REF!</definedName>
    <definedName name="VA" localSheetId="0">#REF!</definedName>
    <definedName name="VA">#REF!</definedName>
    <definedName name="VARIACANTI" localSheetId="0">'[1]Cta92-98'!#REF!</definedName>
    <definedName name="VARIACANTI">'[1]Cta92-98'!#REF!</definedName>
    <definedName name="VARIMPCI" localSheetId="0">'[1]Cta92-98'!#REF!</definedName>
    <definedName name="VARIMPCI">'[1]Cta92-98'!#REF!</definedName>
    <definedName name="VARIMPVA" localSheetId="0">'[1]Cta92-98'!#REF!</definedName>
    <definedName name="VARIMPVA">'[1]Cta92-98'!#REF!</definedName>
    <definedName name="VARIMPVBP" localSheetId="0">'[1]Cta92-98'!#REF!</definedName>
    <definedName name="VARIMPVBP">'[1]Cta92-98'!#REF!</definedName>
    <definedName name="VARVA" localSheetId="0">'[1]Cta92-98'!#REF!</definedName>
    <definedName name="VARVA">'[1]Cta92-98'!#REF!</definedName>
    <definedName name="VARVA66" localSheetId="0">'[1]Cta92-98'!#REF!</definedName>
    <definedName name="VARVA66">'[1]Cta92-98'!#REF!</definedName>
    <definedName name="VARVBP" localSheetId="0">'[1]Cta92-98'!#REF!</definedName>
    <definedName name="VARVBP">'[1]Cta92-98'!#REF!</definedName>
    <definedName name="VARVBP66" localSheetId="0">'[1]Cta92-98'!#REF!</definedName>
    <definedName name="VARVBP66">'[1]Cta92-98'!#REF!</definedName>
    <definedName name="VBP" localSheetId="0">#REF!</definedName>
    <definedName name="VBP">#REF!</definedName>
    <definedName name="wrn.ESTIMACIONES." localSheetId="0" hidden="1">{"INF13",#N/A,FALSE,"ETCN";"DIF15",#N/A,FALSE,"ETCN";"INF20",#N/A,FALSE,"ETCN"}</definedName>
    <definedName name="wrn.ESTIMACIONES." hidden="1">{"INF13",#N/A,FALSE,"ETCN";"DIF15",#N/A,FALSE,"ETCN";"INF20",#N/A,FALSE,"ETCN"}</definedName>
    <definedName name="YETTT" localSheetId="0">#REF!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<sst xmlns="http://schemas.openxmlformats.org/spreadsheetml/2006/main" count="24" uniqueCount="24">
  <si>
    <t>Cuadro 3</t>
  </si>
  <si>
    <t>Costa Rica. Gasto público efectivo del sector agropecuario, según programa sectorial, 2013-2016.</t>
  </si>
  <si>
    <t xml:space="preserve">(Millones de colones corrientes) </t>
  </si>
  <si>
    <t>Programa Sectorial</t>
  </si>
  <si>
    <t>Período 2013-2016</t>
  </si>
  <si>
    <t>Tasa media de cambio % 2015/2012</t>
  </si>
  <si>
    <t>Participación 2016 %</t>
  </si>
  <si>
    <t xml:space="preserve">Actividades Centrales  </t>
  </si>
  <si>
    <t>Sistema Integrado de serv. para la generación de valor agregado agropecuario. 1/</t>
  </si>
  <si>
    <t>Des. Infraestr. Riego y  Drenaje</t>
  </si>
  <si>
    <t>Invest. y Transferencia</t>
  </si>
  <si>
    <t xml:space="preserve">Extensión Agropecuaria </t>
  </si>
  <si>
    <t>Sanidad Agropecuaria</t>
  </si>
  <si>
    <t xml:space="preserve">Comerc. y Agroindustria </t>
  </si>
  <si>
    <t>Calidad Agrícola</t>
  </si>
  <si>
    <t>Seguridad Alimentaria</t>
  </si>
  <si>
    <t>Pesca y Acuicultura</t>
  </si>
  <si>
    <t>Desarrollo Rural Territorial</t>
  </si>
  <si>
    <t>Des. Sostenible Cuenca Río Binacional Sixaola 2/</t>
  </si>
  <si>
    <t>Total</t>
  </si>
  <si>
    <t>1/ A partir del año 2015, se cambia el nombre del programa sectorial y en lugar de Reconversión Productiva, se denomina Sistema Integrado de servicios para la generación de valor agregado agropecuario, cuyo programa institucional del CNP antes se denominaba Servicios para la Competitividad.</t>
  </si>
  <si>
    <t>2/ Proyecto de inversión pública, financiado con recursos provenientes del BID.</t>
  </si>
  <si>
    <t>Fuente: SEPSA, Área de Política Agropecuaria y Rural, con base en información de las instituciones del Sector Agropecuario, Febrero 2017.</t>
  </si>
  <si>
    <t>,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</si>
</sst>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_)"/>
    <numFmt numFmtId="166" formatCode="#,##0.0"/>
    <numFmt numFmtId="167" formatCode="#,##0.0;[Red]#,##0.0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ourier"/>
      <family val="3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165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19" fillId="0" borderId="0" xfId="51" applyFont="1" applyAlignment="1">
      <alignment horizontal="center" vertical="center" wrapText="1"/>
      <protection/>
    </xf>
    <xf numFmtId="0" fontId="20" fillId="0" borderId="0" xfId="51" applyFont="1">
      <alignment/>
      <protection/>
    </xf>
    <xf numFmtId="0" fontId="26" fillId="33" borderId="0" xfId="51" applyNumberFormat="1" applyFont="1" applyFill="1" applyBorder="1" applyAlignment="1">
      <alignment horizontal="center" vertical="center"/>
      <protection/>
    </xf>
    <xf numFmtId="164" fontId="26" fillId="33" borderId="0" xfId="52" applyNumberFormat="1" applyFont="1" applyFill="1" applyBorder="1" applyAlignment="1">
      <alignment horizontal="right" vertical="center" wrapText="1"/>
      <protection/>
    </xf>
    <xf numFmtId="164" fontId="26" fillId="33" borderId="0" xfId="53" applyNumberFormat="1" applyFont="1" applyFill="1" applyBorder="1" applyAlignment="1">
      <alignment horizontal="center" vertical="center" wrapText="1"/>
      <protection/>
    </xf>
    <xf numFmtId="0" fontId="22" fillId="0" borderId="0" xfId="51" applyFont="1">
      <alignment/>
      <protection/>
    </xf>
    <xf numFmtId="0" fontId="20" fillId="0" borderId="0" xfId="51" applyFont="1" applyBorder="1" applyAlignment="1">
      <alignment vertical="top" wrapText="1"/>
      <protection/>
    </xf>
    <xf numFmtId="166" fontId="20" fillId="0" borderId="0" xfId="51" applyNumberFormat="1" applyFont="1">
      <alignment/>
      <protection/>
    </xf>
    <xf numFmtId="167" fontId="20" fillId="0" borderId="0" xfId="51" applyNumberFormat="1" applyFont="1" applyBorder="1">
      <alignment/>
      <protection/>
    </xf>
    <xf numFmtId="168" fontId="20" fillId="0" borderId="0" xfId="51" applyNumberFormat="1" applyFont="1" applyBorder="1">
      <alignment/>
      <protection/>
    </xf>
    <xf numFmtId="167" fontId="20" fillId="0" borderId="0" xfId="51" applyNumberFormat="1" applyFont="1">
      <alignment/>
      <protection/>
    </xf>
    <xf numFmtId="166" fontId="20" fillId="0" borderId="0" xfId="51" applyNumberFormat="1" applyFont="1" applyFill="1">
      <alignment/>
      <protection/>
    </xf>
    <xf numFmtId="167" fontId="19" fillId="0" borderId="10" xfId="51" applyNumberFormat="1" applyFont="1" applyFill="1" applyBorder="1" applyAlignment="1">
      <alignment horizontal="left" vertical="center"/>
      <protection/>
    </xf>
    <xf numFmtId="167" fontId="19" fillId="0" borderId="10" xfId="51" applyNumberFormat="1" applyFont="1" applyFill="1" applyBorder="1" applyAlignment="1">
      <alignment horizontal="right" vertical="center"/>
      <protection/>
    </xf>
    <xf numFmtId="167" fontId="19" fillId="0" borderId="10" xfId="51" applyNumberFormat="1" applyFont="1" applyFill="1" applyBorder="1" applyAlignment="1">
      <alignment vertical="center"/>
      <protection/>
    </xf>
    <xf numFmtId="168" fontId="19" fillId="0" borderId="10" xfId="51" applyNumberFormat="1" applyFont="1" applyFill="1" applyBorder="1" applyAlignment="1">
      <alignment vertical="center"/>
      <protection/>
    </xf>
    <xf numFmtId="167" fontId="22" fillId="0" borderId="0" xfId="51" applyNumberFormat="1" applyFont="1" applyAlignment="1">
      <alignment horizontal="right" vertical="center"/>
      <protection/>
    </xf>
    <xf numFmtId="0" fontId="20" fillId="0" borderId="0" xfId="51" applyFont="1" applyAlignment="1">
      <alignment horizontal="center" vertical="center"/>
      <protection/>
    </xf>
    <xf numFmtId="0" fontId="20" fillId="0" borderId="0" xfId="51" applyFont="1" applyFill="1" applyBorder="1" applyAlignment="1">
      <alignment horizontal="left" vertical="top" wrapText="1"/>
      <protection/>
    </xf>
    <xf numFmtId="0" fontId="20" fillId="0" borderId="0" xfId="51" applyNumberFormat="1" applyFont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2" xfId="51"/>
    <cellStyle name="Normal_cuadros balanza 2000-2006" xfId="52"/>
    <cellStyle name="Normal_cuadros impo 1 semestre 05-06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chivo_gastoPubli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sto cuadro 1"/>
      <sheetName val="gasto cuadro 2"/>
      <sheetName val="gasto cuadro 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zoomScalePageLayoutView="0" workbookViewId="0" topLeftCell="A1">
      <selection activeCell="A15" sqref="A15"/>
    </sheetView>
  </sheetViews>
  <sheetFormatPr defaultColWidth="10.57421875" defaultRowHeight="15"/>
  <cols>
    <col min="1" max="1" width="78.57421875" style="2" customWidth="1"/>
    <col min="2" max="5" width="15.421875" style="2" customWidth="1"/>
    <col min="6" max="6" width="18.00390625" style="2" customWidth="1"/>
    <col min="7" max="7" width="14.7109375" style="2" customWidth="1"/>
    <col min="8" max="8" width="13.00390625" style="2" customWidth="1"/>
    <col min="9" max="252" width="11.421875" style="2" customWidth="1"/>
    <col min="253" max="253" width="31.140625" style="2" customWidth="1"/>
    <col min="254" max="254" width="12.57421875" style="2" customWidth="1"/>
    <col min="255" max="255" width="12.28125" style="2" customWidth="1"/>
    <col min="256" max="16384" width="10.57421875" style="2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"/>
    </row>
    <row r="2" spans="1:8" ht="17.2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18.75" customHeight="1">
      <c r="A3" s="1" t="s">
        <v>2</v>
      </c>
      <c r="B3" s="1"/>
      <c r="C3" s="1"/>
      <c r="D3" s="1"/>
      <c r="E3" s="1"/>
      <c r="F3" s="1"/>
      <c r="G3" s="1"/>
      <c r="H3" s="1"/>
    </row>
    <row r="4" spans="1:9" ht="47.25" customHeight="1">
      <c r="A4" s="3" t="s">
        <v>3</v>
      </c>
      <c r="B4" s="4">
        <v>2013</v>
      </c>
      <c r="C4" s="4">
        <v>2014</v>
      </c>
      <c r="D4" s="4">
        <v>2015</v>
      </c>
      <c r="E4" s="4">
        <v>2016</v>
      </c>
      <c r="F4" s="5" t="s">
        <v>4</v>
      </c>
      <c r="G4" s="5" t="s">
        <v>5</v>
      </c>
      <c r="H4" s="5" t="s">
        <v>6</v>
      </c>
      <c r="I4" s="6"/>
    </row>
    <row r="5" spans="1:9" ht="15.75" customHeight="1">
      <c r="A5" s="7" t="s">
        <v>7</v>
      </c>
      <c r="B5" s="8">
        <v>59741.4</v>
      </c>
      <c r="C5" s="8">
        <v>58954.5</v>
      </c>
      <c r="D5" s="8">
        <v>65542.1</v>
      </c>
      <c r="E5" s="8">
        <v>60479</v>
      </c>
      <c r="F5" s="9">
        <f>SUM(B5:E5)</f>
        <v>244717</v>
      </c>
      <c r="G5" s="10">
        <f>(POWER(E5/B5,1/3)-1)*100</f>
        <v>0.4098693410844234</v>
      </c>
      <c r="H5" s="10">
        <f>+E5/$E$17*100</f>
        <v>32.78620094457045</v>
      </c>
      <c r="I5" s="11"/>
    </row>
    <row r="6" spans="1:9" ht="15.75" customHeight="1">
      <c r="A6" s="7" t="s">
        <v>8</v>
      </c>
      <c r="B6" s="8">
        <v>2334.4</v>
      </c>
      <c r="C6" s="8">
        <v>2894.7</v>
      </c>
      <c r="D6" s="8">
        <v>3374.7</v>
      </c>
      <c r="E6" s="8">
        <v>4833.3</v>
      </c>
      <c r="F6" s="9">
        <f aca="true" t="shared" si="0" ref="F6:F16">SUM(B6:E6)</f>
        <v>13437.099999999999</v>
      </c>
      <c r="G6" s="10">
        <f aca="true" t="shared" si="1" ref="G6:G17">(POWER(E6/B6,1/3)-1)*100</f>
        <v>27.45478927414766</v>
      </c>
      <c r="H6" s="10">
        <f aca="true" t="shared" si="2" ref="H6:H17">+E6/$E$17*100</f>
        <v>2.620174689154787</v>
      </c>
      <c r="I6" s="11"/>
    </row>
    <row r="7" spans="1:9" ht="15.75" customHeight="1">
      <c r="A7" s="7" t="s">
        <v>9</v>
      </c>
      <c r="B7" s="8">
        <v>4034.2</v>
      </c>
      <c r="C7" s="8">
        <v>6380</v>
      </c>
      <c r="D7" s="8">
        <v>11661.6</v>
      </c>
      <c r="E7" s="8">
        <v>9016.6</v>
      </c>
      <c r="F7" s="9">
        <f t="shared" si="0"/>
        <v>31092.4</v>
      </c>
      <c r="G7" s="10">
        <f t="shared" si="1"/>
        <v>30.746014588306792</v>
      </c>
      <c r="H7" s="10">
        <f t="shared" si="2"/>
        <v>4.887978627900824</v>
      </c>
      <c r="I7" s="11"/>
    </row>
    <row r="8" spans="1:9" ht="15.75" customHeight="1">
      <c r="A8" s="7" t="s">
        <v>10</v>
      </c>
      <c r="B8" s="8">
        <v>5394.1</v>
      </c>
      <c r="C8" s="8">
        <v>1256.6</v>
      </c>
      <c r="D8" s="8">
        <v>1314.5</v>
      </c>
      <c r="E8" s="8">
        <v>1405.1</v>
      </c>
      <c r="F8" s="9">
        <f t="shared" si="0"/>
        <v>9370.300000000001</v>
      </c>
      <c r="G8" s="10">
        <f t="shared" si="1"/>
        <v>-36.13502496169462</v>
      </c>
      <c r="H8" s="10">
        <f t="shared" si="2"/>
        <v>0.761717140614361</v>
      </c>
      <c r="I8" s="11"/>
    </row>
    <row r="9" spans="1:9" ht="15.75" customHeight="1">
      <c r="A9" s="7" t="s">
        <v>11</v>
      </c>
      <c r="B9" s="8">
        <v>13630.4</v>
      </c>
      <c r="C9" s="8">
        <v>14216.7</v>
      </c>
      <c r="D9" s="8">
        <v>15055.4</v>
      </c>
      <c r="E9" s="8">
        <v>14097.1</v>
      </c>
      <c r="F9" s="9">
        <f t="shared" si="0"/>
        <v>56999.6</v>
      </c>
      <c r="G9" s="10">
        <f>(POWER(E9/B9,1/3)-1)*100</f>
        <v>1.1285374815647842</v>
      </c>
      <c r="H9" s="10">
        <f t="shared" si="2"/>
        <v>7.642162623980293</v>
      </c>
      <c r="I9" s="11"/>
    </row>
    <row r="10" spans="1:9" ht="15.75" customHeight="1">
      <c r="A10" s="7" t="s">
        <v>12</v>
      </c>
      <c r="B10" s="8">
        <v>16181.4</v>
      </c>
      <c r="C10" s="8">
        <v>16661.3</v>
      </c>
      <c r="D10" s="8">
        <v>17654.1</v>
      </c>
      <c r="E10" s="8">
        <v>17259.8</v>
      </c>
      <c r="F10" s="9">
        <f t="shared" si="0"/>
        <v>67756.59999999999</v>
      </c>
      <c r="G10" s="10">
        <f t="shared" si="1"/>
        <v>2.173880619497459</v>
      </c>
      <c r="H10" s="10">
        <f t="shared" si="2"/>
        <v>9.356690273699913</v>
      </c>
      <c r="I10" s="11"/>
    </row>
    <row r="11" spans="1:9" ht="15.75" customHeight="1">
      <c r="A11" s="7" t="s">
        <v>13</v>
      </c>
      <c r="B11" s="8">
        <v>33262.9</v>
      </c>
      <c r="C11" s="8">
        <v>43445.2</v>
      </c>
      <c r="D11" s="8">
        <v>49578.7</v>
      </c>
      <c r="E11" s="8">
        <f>48088.8-52.3</f>
        <v>48036.5</v>
      </c>
      <c r="F11" s="9">
        <f t="shared" si="0"/>
        <v>174323.3</v>
      </c>
      <c r="G11" s="10">
        <f t="shared" si="1"/>
        <v>13.032608166251869</v>
      </c>
      <c r="H11" s="10">
        <f>+E11/$E$17*100</f>
        <v>26.0410116184768</v>
      </c>
      <c r="I11" s="11"/>
    </row>
    <row r="12" spans="1:9" ht="15.75" customHeight="1">
      <c r="A12" s="7" t="s">
        <v>14</v>
      </c>
      <c r="B12" s="8">
        <v>418.5</v>
      </c>
      <c r="C12" s="8">
        <v>530.1</v>
      </c>
      <c r="D12" s="8">
        <v>549.7</v>
      </c>
      <c r="E12" s="12">
        <v>52.3</v>
      </c>
      <c r="F12" s="9">
        <f t="shared" si="0"/>
        <v>1550.6000000000001</v>
      </c>
      <c r="G12" s="10">
        <f t="shared" si="1"/>
        <v>-50.00398279434535</v>
      </c>
      <c r="H12" s="10">
        <f>+E12/$E$17*100</f>
        <v>0.02835229268673481</v>
      </c>
      <c r="I12" s="11"/>
    </row>
    <row r="13" spans="1:9" ht="15.75" customHeight="1">
      <c r="A13" s="7" t="s">
        <v>15</v>
      </c>
      <c r="B13" s="8">
        <v>607.4</v>
      </c>
      <c r="C13" s="8">
        <v>557.2</v>
      </c>
      <c r="D13" s="8">
        <v>675.6</v>
      </c>
      <c r="E13" s="8">
        <v>866.9</v>
      </c>
      <c r="F13" s="9">
        <f t="shared" si="0"/>
        <v>2707.1</v>
      </c>
      <c r="G13" s="10">
        <f t="shared" si="1"/>
        <v>12.589547005633616</v>
      </c>
      <c r="H13" s="10">
        <f t="shared" si="2"/>
        <v>0.469954159275916</v>
      </c>
      <c r="I13" s="11"/>
    </row>
    <row r="14" spans="1:9" ht="15.75" customHeight="1">
      <c r="A14" s="7" t="s">
        <v>16</v>
      </c>
      <c r="B14" s="8">
        <v>1892.6</v>
      </c>
      <c r="C14" s="8">
        <v>2376.2</v>
      </c>
      <c r="D14" s="8">
        <v>2224.5</v>
      </c>
      <c r="E14" s="8">
        <v>2253.4</v>
      </c>
      <c r="F14" s="9">
        <f t="shared" si="0"/>
        <v>8746.699999999999</v>
      </c>
      <c r="G14" s="10">
        <f t="shared" si="1"/>
        <v>5.9887616731649995</v>
      </c>
      <c r="H14" s="10">
        <f t="shared" si="2"/>
        <v>1.2215880753401192</v>
      </c>
      <c r="I14" s="11"/>
    </row>
    <row r="15" spans="1:9" ht="15.75" customHeight="1">
      <c r="A15" s="7" t="s">
        <v>17</v>
      </c>
      <c r="B15" s="8">
        <v>21683.4</v>
      </c>
      <c r="C15" s="8">
        <v>17206.5</v>
      </c>
      <c r="D15" s="8">
        <v>22663.1</v>
      </c>
      <c r="E15" s="8">
        <v>26092.1</v>
      </c>
      <c r="F15" s="9">
        <f t="shared" si="0"/>
        <v>87645.1</v>
      </c>
      <c r="G15" s="10">
        <f t="shared" si="1"/>
        <v>6.363809688965283</v>
      </c>
      <c r="H15" s="10">
        <f t="shared" si="2"/>
        <v>14.144758241138685</v>
      </c>
      <c r="I15" s="11"/>
    </row>
    <row r="16" spans="1:9" ht="15.75" customHeight="1">
      <c r="A16" s="7" t="s">
        <v>18</v>
      </c>
      <c r="B16" s="8">
        <v>384.1</v>
      </c>
      <c r="C16" s="8">
        <v>250.9</v>
      </c>
      <c r="D16" s="8">
        <v>210.7</v>
      </c>
      <c r="E16" s="8">
        <v>72.7</v>
      </c>
      <c r="F16" s="9">
        <f t="shared" si="0"/>
        <v>918.4000000000001</v>
      </c>
      <c r="G16" s="10">
        <f t="shared" si="1"/>
        <v>-42.584383216672926</v>
      </c>
      <c r="H16" s="10">
        <f t="shared" si="2"/>
        <v>0.03941131316110173</v>
      </c>
      <c r="I16" s="11"/>
    </row>
    <row r="17" spans="1:9" s="18" customFormat="1" ht="22.5" customHeight="1">
      <c r="A17" s="13" t="s">
        <v>19</v>
      </c>
      <c r="B17" s="14">
        <f>SUM(B5:B16)</f>
        <v>159564.8</v>
      </c>
      <c r="C17" s="14">
        <f>SUM(C5:C16)</f>
        <v>164729.90000000002</v>
      </c>
      <c r="D17" s="14">
        <f>SUM(D5:D16)</f>
        <v>190504.7</v>
      </c>
      <c r="E17" s="14">
        <f>SUM(E5:E16)</f>
        <v>184464.80000000002</v>
      </c>
      <c r="F17" s="15">
        <f>SUM(B17:E17)</f>
        <v>699264.2000000001</v>
      </c>
      <c r="G17" s="15">
        <f t="shared" si="1"/>
        <v>4.9523428327971075</v>
      </c>
      <c r="H17" s="16">
        <f t="shared" si="2"/>
        <v>100</v>
      </c>
      <c r="I17" s="17"/>
    </row>
    <row r="18" spans="1:8" ht="33.75" customHeight="1">
      <c r="A18" s="19" t="s">
        <v>20</v>
      </c>
      <c r="B18" s="19"/>
      <c r="C18" s="19"/>
      <c r="D18" s="19"/>
      <c r="E18" s="19"/>
      <c r="F18" s="19"/>
      <c r="G18" s="19"/>
      <c r="H18" s="19"/>
    </row>
    <row r="19" spans="1:9" ht="14.25" customHeight="1">
      <c r="A19" s="19" t="s">
        <v>21</v>
      </c>
      <c r="B19" s="19"/>
      <c r="C19" s="19"/>
      <c r="D19" s="19"/>
      <c r="E19" s="19"/>
      <c r="F19" s="19"/>
      <c r="G19" s="19"/>
      <c r="H19" s="19"/>
      <c r="I19" s="2">
        <v>1</v>
      </c>
    </row>
    <row r="20" spans="1:8" ht="15">
      <c r="A20" s="19" t="s">
        <v>22</v>
      </c>
      <c r="B20" s="19"/>
      <c r="C20" s="19"/>
      <c r="D20" s="19"/>
      <c r="E20" s="19" t="s">
        <v>23</v>
      </c>
      <c r="F20" s="19"/>
      <c r="G20" s="19"/>
      <c r="H20" s="19"/>
    </row>
    <row r="21" spans="1:8" ht="15">
      <c r="A21" s="20"/>
      <c r="B21" s="8"/>
      <c r="C21" s="8"/>
      <c r="D21" s="8"/>
      <c r="E21" s="8"/>
      <c r="F21" s="8"/>
      <c r="G21" s="8"/>
      <c r="H21" s="11"/>
    </row>
  </sheetData>
  <sheetProtection/>
  <mergeCells count="6">
    <mergeCell ref="A1:H1"/>
    <mergeCell ref="A2:H2"/>
    <mergeCell ref="A3:H3"/>
    <mergeCell ref="A18:H18"/>
    <mergeCell ref="A19:H19"/>
    <mergeCell ref="A20:H20"/>
  </mergeCells>
  <printOptions/>
  <pageMargins left="0.33" right="0.4" top="0.984251968503937" bottom="0.984251968503937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2017-05-12T13:33:59Z</dcterms:created>
  <dcterms:modified xsi:type="dcterms:W3CDTF">2017-05-12T13:33:59Z</dcterms:modified>
  <cp:category/>
  <cp:version/>
  <cp:contentType/>
  <cp:contentStatus/>
</cp:coreProperties>
</file>