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 68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 localSheetId="0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 localSheetId="0">#REF!</definedName>
    <definedName name="PRODUC">#REF!</definedName>
    <definedName name="set">#REF!</definedName>
    <definedName name="v">'[1]Cta92-98'!#REF!</definedName>
    <definedName name="VA" localSheetId="0">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<sst xmlns="http://schemas.openxmlformats.org/spreadsheetml/2006/main" count="40" uniqueCount="38">
  <si>
    <t>Cuadro 68</t>
  </si>
  <si>
    <t>Costa Rica.  Comercio exterior de cobertura agropecuaria con China, según partida arancelaria, 2013-2016.</t>
  </si>
  <si>
    <t>(miles de US$)</t>
  </si>
  <si>
    <t>Partida</t>
  </si>
  <si>
    <t>Producto</t>
  </si>
  <si>
    <t>Variación % 2016/15</t>
  </si>
  <si>
    <t>Participación 2016 %</t>
  </si>
  <si>
    <t>EXPORTACIONES</t>
  </si>
  <si>
    <t>0202300019</t>
  </si>
  <si>
    <t>Las demás carnes vacunas deshuesadas</t>
  </si>
  <si>
    <t>4101501900</t>
  </si>
  <si>
    <t>Cueros y pieles enteros de bovino con curtido</t>
  </si>
  <si>
    <t>4403490000</t>
  </si>
  <si>
    <t>Las demás maderas en bruto</t>
  </si>
  <si>
    <t>4403100010</t>
  </si>
  <si>
    <t>Madera en bruto de caoba</t>
  </si>
  <si>
    <t>0202200099</t>
  </si>
  <si>
    <t>Las demás carnes vacunas en cortes sin deshuesar</t>
  </si>
  <si>
    <t>0602909090</t>
  </si>
  <si>
    <t>Los demás del grupo de otras plantas vivas</t>
  </si>
  <si>
    <t>0206290000</t>
  </si>
  <si>
    <t>Los demás despojos comestibles de bovinos</t>
  </si>
  <si>
    <t>Otros</t>
  </si>
  <si>
    <t xml:space="preserve">Total </t>
  </si>
  <si>
    <t>IMPORTACIONES</t>
  </si>
  <si>
    <t>0304610000</t>
  </si>
  <si>
    <t>Tilapias (Oreochromis spp.)</t>
  </si>
  <si>
    <t>3102100010</t>
  </si>
  <si>
    <t>Urea</t>
  </si>
  <si>
    <t>0703200090</t>
  </si>
  <si>
    <t>Los demás ajos</t>
  </si>
  <si>
    <t>0713331011</t>
  </si>
  <si>
    <t>Frijoles negros a granel</t>
  </si>
  <si>
    <t>3105300000</t>
  </si>
  <si>
    <t>Hidrogenoortofosfato de diamonio</t>
  </si>
  <si>
    <t>0713331019</t>
  </si>
  <si>
    <t>Los demás frijoles negros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</si>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</sst>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0_)"/>
    <numFmt numFmtId="166" formatCode="0.0%"/>
    <numFmt numFmtId="167" formatCode="_-* #,##0\ &quot;Pts&quot;_-;\-* #,##0\ &quot;Pts&quot;_-;_-* &quot;-&quot;\ &quot;Pts&quot;_-;_-@_-"/>
    <numFmt numFmtId="168" formatCode="#,##0.0"/>
    <numFmt numFmtId="169" formatCode="_-* #,##0.00\ [$€]_-;\-* #,##0.00\ [$€]_-;_-* &quot;-&quot;??\ [$€]_-;_-@_-"/>
    <numFmt numFmtId="170" formatCode="_-* #,##0.00\ _$_-;\-* #,##0.00\ _$_-;_-* &quot;-&quot;??\ _$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9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4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21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9" fillId="0" borderId="0" xfId="61" applyFont="1" applyFill="1" applyAlignment="1">
      <alignment horizontal="center"/>
      <protection/>
    </xf>
    <xf numFmtId="0" fontId="20" fillId="0" borderId="0" xfId="64" applyFont="1">
      <alignment/>
      <protection/>
    </xf>
    <xf numFmtId="0" fontId="19" fillId="0" borderId="0" xfId="61" applyFont="1" applyAlignment="1">
      <alignment horizontal="center"/>
      <protection/>
    </xf>
    <xf numFmtId="165" fontId="27" fillId="33" borderId="0" xfId="63" applyNumberFormat="1" applyFont="1" applyFill="1" applyBorder="1" applyAlignment="1">
      <alignment horizontal="center" vertical="center"/>
      <protection/>
    </xf>
    <xf numFmtId="165" fontId="27" fillId="33" borderId="0" xfId="62" applyNumberFormat="1" applyFont="1" applyFill="1" applyBorder="1" applyAlignment="1">
      <alignment horizontal="right" vertical="center" wrapText="1"/>
      <protection/>
    </xf>
    <xf numFmtId="165" fontId="27" fillId="33" borderId="0" xfId="63" applyNumberFormat="1" applyFont="1" applyFill="1" applyBorder="1" applyAlignment="1">
      <alignment horizontal="center" vertical="center" wrapText="1"/>
      <protection/>
    </xf>
    <xf numFmtId="0" fontId="20" fillId="0" borderId="0" xfId="61" applyFont="1" applyFill="1">
      <alignment/>
      <protection/>
    </xf>
    <xf numFmtId="164" fontId="19" fillId="0" borderId="0" xfId="60" applyFont="1" applyFill="1" applyAlignment="1">
      <alignment horizontal="left"/>
      <protection/>
    </xf>
    <xf numFmtId="164" fontId="20" fillId="0" borderId="0" xfId="60" applyFont="1" applyAlignment="1">
      <alignment horizontal="left"/>
      <protection/>
    </xf>
    <xf numFmtId="3" fontId="20" fillId="0" borderId="0" xfId="60" applyNumberFormat="1" applyFont="1">
      <alignment/>
      <protection/>
    </xf>
    <xf numFmtId="166" fontId="20" fillId="0" borderId="0" xfId="66" applyNumberFormat="1" applyFont="1" applyAlignment="1">
      <alignment/>
    </xf>
    <xf numFmtId="164" fontId="20" fillId="0" borderId="0" xfId="57" applyNumberFormat="1" applyFont="1" applyFill="1">
      <alignment/>
      <protection/>
    </xf>
    <xf numFmtId="164" fontId="20" fillId="0" borderId="0" xfId="64" applyNumberFormat="1" applyFont="1" applyAlignment="1">
      <alignment horizontal="left" vertical="top" indent="1"/>
      <protection/>
    </xf>
    <xf numFmtId="164" fontId="20" fillId="0" borderId="0" xfId="64" applyNumberFormat="1" applyFont="1" applyAlignment="1">
      <alignment horizontal="left" vertical="top" wrapText="1"/>
      <protection/>
    </xf>
    <xf numFmtId="3" fontId="20" fillId="0" borderId="0" xfId="60" applyNumberFormat="1" applyFont="1" applyAlignment="1">
      <alignment vertical="top" wrapText="1"/>
      <protection/>
    </xf>
    <xf numFmtId="168" fontId="20" fillId="0" borderId="0" xfId="60" applyNumberFormat="1" applyFont="1" applyAlignment="1">
      <alignment vertical="top" wrapText="1"/>
      <protection/>
    </xf>
    <xf numFmtId="164" fontId="20" fillId="0" borderId="0" xfId="56" applyNumberFormat="1" applyFont="1" applyFill="1">
      <alignment/>
      <protection/>
    </xf>
    <xf numFmtId="164" fontId="20" fillId="0" borderId="0" xfId="60" applyFont="1" applyFill="1" applyAlignment="1">
      <alignment horizontal="left" vertical="top" wrapText="1"/>
      <protection/>
    </xf>
    <xf numFmtId="3" fontId="20" fillId="0" borderId="0" xfId="60" applyNumberFormat="1" applyFont="1" applyFill="1" applyAlignment="1">
      <alignment vertical="top" wrapText="1"/>
      <protection/>
    </xf>
    <xf numFmtId="164" fontId="19" fillId="34" borderId="0" xfId="60" applyFont="1" applyFill="1" applyAlignment="1">
      <alignment horizontal="left"/>
      <protection/>
    </xf>
    <xf numFmtId="3" fontId="19" fillId="34" borderId="0" xfId="61" applyNumberFormat="1" applyFont="1" applyFill="1" applyAlignment="1">
      <alignment horizontal="left"/>
      <protection/>
    </xf>
    <xf numFmtId="3" fontId="19" fillId="34" borderId="0" xfId="60" applyNumberFormat="1" applyFont="1" applyFill="1">
      <alignment/>
      <protection/>
    </xf>
    <xf numFmtId="168" fontId="19" fillId="34" borderId="0" xfId="60" applyNumberFormat="1" applyFont="1" applyFill="1" applyAlignment="1">
      <alignment vertical="top" wrapText="1"/>
      <protection/>
    </xf>
    <xf numFmtId="164" fontId="19" fillId="0" borderId="0" xfId="57" applyNumberFormat="1" applyFont="1" applyFill="1">
      <alignment/>
      <protection/>
    </xf>
    <xf numFmtId="164" fontId="20" fillId="0" borderId="0" xfId="60" applyFont="1" applyFill="1" applyAlignment="1">
      <alignment horizontal="left"/>
      <protection/>
    </xf>
    <xf numFmtId="0" fontId="19" fillId="0" borderId="0" xfId="64" applyFont="1">
      <alignment/>
      <protection/>
    </xf>
    <xf numFmtId="164" fontId="20" fillId="0" borderId="0" xfId="64" applyNumberFormat="1" applyFont="1" applyAlignment="1">
      <alignment horizontal="left" vertical="top"/>
      <protection/>
    </xf>
    <xf numFmtId="165" fontId="20" fillId="0" borderId="0" xfId="60" applyNumberFormat="1" applyFont="1" applyFill="1" applyAlignment="1">
      <alignment horizontal="left" vertical="top" wrapText="1" indent="1"/>
      <protection/>
    </xf>
    <xf numFmtId="164" fontId="19" fillId="34" borderId="0" xfId="60" applyFont="1" applyFill="1" applyAlignment="1">
      <alignment horizontal="left" vertical="top" wrapText="1" indent="1"/>
      <protection/>
    </xf>
    <xf numFmtId="3" fontId="19" fillId="34" borderId="0" xfId="60" applyNumberFormat="1" applyFont="1" applyFill="1" applyAlignment="1">
      <alignment vertical="top" wrapText="1"/>
      <protection/>
    </xf>
    <xf numFmtId="0" fontId="20" fillId="0" borderId="10" xfId="64" applyFont="1" applyBorder="1">
      <alignment/>
      <protection/>
    </xf>
    <xf numFmtId="3" fontId="20" fillId="0" borderId="10" xfId="60" applyNumberFormat="1" applyFont="1" applyBorder="1" applyAlignment="1">
      <alignment vertical="top" wrapText="1"/>
      <protection/>
    </xf>
    <xf numFmtId="169" fontId="20" fillId="0" borderId="0" xfId="45" applyFont="1" applyBorder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rmal_cuadros impo 1 semestre 05-06" xfId="63"/>
    <cellStyle name="Normal_Libro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PageLayoutView="0" workbookViewId="0" topLeftCell="A1">
      <selection activeCell="A29" sqref="A29:IV38"/>
    </sheetView>
  </sheetViews>
  <sheetFormatPr defaultColWidth="11.421875" defaultRowHeight="15"/>
  <cols>
    <col min="1" max="1" width="16.28125" style="2" customWidth="1"/>
    <col min="2" max="2" width="45.57421875" style="2" customWidth="1"/>
    <col min="3" max="6" width="14.00390625" style="2" customWidth="1"/>
    <col min="7" max="7" width="12.8515625" style="2" customWidth="1"/>
    <col min="8" max="8" width="15.421875" style="2" customWidth="1"/>
    <col min="9" max="16384" width="11.42187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3" t="s">
        <v>1</v>
      </c>
      <c r="B2" s="3"/>
      <c r="C2" s="3"/>
      <c r="D2" s="3"/>
      <c r="E2" s="3"/>
      <c r="F2" s="3"/>
      <c r="G2" s="3"/>
      <c r="H2" s="3"/>
    </row>
    <row r="3" spans="1:8" ht="15">
      <c r="A3" s="3" t="s">
        <v>2</v>
      </c>
      <c r="B3" s="3"/>
      <c r="C3" s="3"/>
      <c r="D3" s="3"/>
      <c r="E3" s="3"/>
      <c r="F3" s="3"/>
      <c r="G3" s="3"/>
      <c r="H3" s="3"/>
    </row>
    <row r="5" spans="1:8" s="7" customFormat="1" ht="37.5" customHeight="1">
      <c r="A5" s="4" t="s">
        <v>3</v>
      </c>
      <c r="B5" s="4" t="s">
        <v>4</v>
      </c>
      <c r="C5" s="5">
        <v>2013</v>
      </c>
      <c r="D5" s="5">
        <v>2014</v>
      </c>
      <c r="E5" s="5">
        <v>2015</v>
      </c>
      <c r="F5" s="5">
        <v>2016</v>
      </c>
      <c r="G5" s="6" t="s">
        <v>5</v>
      </c>
      <c r="H5" s="6" t="s">
        <v>6</v>
      </c>
    </row>
    <row r="6" spans="1:8" s="12" customFormat="1" ht="15">
      <c r="A6" s="8" t="s">
        <v>7</v>
      </c>
      <c r="B6" s="9"/>
      <c r="C6" s="10"/>
      <c r="D6" s="10"/>
      <c r="E6" s="10"/>
      <c r="F6" s="10"/>
      <c r="G6" s="11"/>
      <c r="H6" s="11"/>
    </row>
    <row r="7" spans="1:8" s="17" customFormat="1" ht="15">
      <c r="A7" s="13" t="s">
        <v>8</v>
      </c>
      <c r="B7" s="14" t="s">
        <v>9</v>
      </c>
      <c r="C7" s="15">
        <v>1161.9906299999998</v>
      </c>
      <c r="D7" s="15">
        <v>8560.32061</v>
      </c>
      <c r="E7" s="15">
        <v>8327.5018</v>
      </c>
      <c r="F7" s="15">
        <v>5334.30082</v>
      </c>
      <c r="G7" s="16">
        <f>(F7/E7-1)*100</f>
        <v>-35.943564491334</v>
      </c>
      <c r="H7" s="16">
        <f aca="true" t="shared" si="0" ref="H7:H15">(F7/$F$15)*100</f>
        <v>21.071174193586803</v>
      </c>
    </row>
    <row r="8" spans="1:8" s="17" customFormat="1" ht="15">
      <c r="A8" s="13" t="s">
        <v>10</v>
      </c>
      <c r="B8" s="14" t="s">
        <v>11</v>
      </c>
      <c r="C8" s="15"/>
      <c r="D8" s="15"/>
      <c r="E8" s="15"/>
      <c r="F8" s="15">
        <v>4203.16313</v>
      </c>
      <c r="G8" s="16"/>
      <c r="H8" s="16">
        <f t="shared" si="0"/>
        <v>16.6030348615194</v>
      </c>
    </row>
    <row r="9" spans="1:8" s="17" customFormat="1" ht="15">
      <c r="A9" s="13" t="s">
        <v>12</v>
      </c>
      <c r="B9" s="14" t="s">
        <v>13</v>
      </c>
      <c r="C9" s="15">
        <v>909.76763</v>
      </c>
      <c r="D9" s="15">
        <v>1429.4409999999998</v>
      </c>
      <c r="E9" s="15">
        <v>2259.5981799999995</v>
      </c>
      <c r="F9" s="15">
        <v>3354.8705199999995</v>
      </c>
      <c r="G9" s="16">
        <f aca="true" t="shared" si="1" ref="G9:G15">(F9/E9-1)*100</f>
        <v>48.471996025417226</v>
      </c>
      <c r="H9" s="16">
        <f t="shared" si="0"/>
        <v>13.252169967393987</v>
      </c>
    </row>
    <row r="10" spans="1:8" s="17" customFormat="1" ht="15">
      <c r="A10" s="13" t="s">
        <v>14</v>
      </c>
      <c r="B10" s="14" t="s">
        <v>15</v>
      </c>
      <c r="C10" s="15"/>
      <c r="D10" s="15">
        <v>25.379900000000003</v>
      </c>
      <c r="E10" s="15">
        <v>1368.51525</v>
      </c>
      <c r="F10" s="15">
        <v>2159.7263700000003</v>
      </c>
      <c r="G10" s="16">
        <f t="shared" si="1"/>
        <v>57.81529434911305</v>
      </c>
      <c r="H10" s="16">
        <f t="shared" si="0"/>
        <v>8.531196887533783</v>
      </c>
    </row>
    <row r="11" spans="1:8" s="17" customFormat="1" ht="15">
      <c r="A11" s="13" t="s">
        <v>16</v>
      </c>
      <c r="B11" s="14" t="s">
        <v>17</v>
      </c>
      <c r="C11" s="15"/>
      <c r="D11" s="15">
        <v>721.22191</v>
      </c>
      <c r="E11" s="15">
        <v>1021.1303200000001</v>
      </c>
      <c r="F11" s="15">
        <v>1648.9187</v>
      </c>
      <c r="G11" s="16">
        <f t="shared" si="1"/>
        <v>61.47975118396247</v>
      </c>
      <c r="H11" s="16">
        <f t="shared" si="0"/>
        <v>6.513440904662496</v>
      </c>
    </row>
    <row r="12" spans="1:8" s="17" customFormat="1" ht="15">
      <c r="A12" s="13" t="s">
        <v>18</v>
      </c>
      <c r="B12" s="14" t="s">
        <v>19</v>
      </c>
      <c r="C12" s="15">
        <v>1953.66067</v>
      </c>
      <c r="D12" s="15">
        <v>2047.8282100000001</v>
      </c>
      <c r="E12" s="15">
        <v>2160.7364700000003</v>
      </c>
      <c r="F12" s="15">
        <v>1611.5622599999997</v>
      </c>
      <c r="G12" s="16">
        <f t="shared" si="1"/>
        <v>-25.416066124898627</v>
      </c>
      <c r="H12" s="16">
        <f t="shared" si="0"/>
        <v>6.3658781628799135</v>
      </c>
    </row>
    <row r="13" spans="1:8" s="17" customFormat="1" ht="15">
      <c r="A13" s="13" t="s">
        <v>20</v>
      </c>
      <c r="B13" s="14" t="s">
        <v>21</v>
      </c>
      <c r="C13" s="15"/>
      <c r="D13" s="15">
        <v>371.80487</v>
      </c>
      <c r="E13" s="15">
        <v>688.71882</v>
      </c>
      <c r="F13" s="15">
        <v>1418.2570600000001</v>
      </c>
      <c r="G13" s="16">
        <f t="shared" si="1"/>
        <v>105.92686286690989</v>
      </c>
      <c r="H13" s="16">
        <f t="shared" si="0"/>
        <v>5.602297765153839</v>
      </c>
    </row>
    <row r="14" spans="1:8" s="12" customFormat="1" ht="15">
      <c r="A14" s="18"/>
      <c r="B14" s="18" t="s">
        <v>22</v>
      </c>
      <c r="C14" s="19">
        <v>32309.869740000002</v>
      </c>
      <c r="D14" s="19">
        <v>35946.34917</v>
      </c>
      <c r="E14" s="19">
        <v>18413.45848000001</v>
      </c>
      <c r="F14" s="19">
        <v>5584.832679999996</v>
      </c>
      <c r="G14" s="16">
        <f t="shared" si="1"/>
        <v>-69.66983314912825</v>
      </c>
      <c r="H14" s="16">
        <f t="shared" si="0"/>
        <v>22.06080725726978</v>
      </c>
    </row>
    <row r="15" spans="1:8" s="24" customFormat="1" ht="15">
      <c r="A15" s="20"/>
      <c r="B15" s="21" t="s">
        <v>23</v>
      </c>
      <c r="C15" s="22">
        <f>SUM(C7:C14)</f>
        <v>36335.28867</v>
      </c>
      <c r="D15" s="22">
        <f>SUM(D7:D14)</f>
        <v>49102.34567</v>
      </c>
      <c r="E15" s="22">
        <f>SUM(E7:E14)</f>
        <v>34239.659320000006</v>
      </c>
      <c r="F15" s="22">
        <f>SUM(F7:F14)</f>
        <v>25315.631539999995</v>
      </c>
      <c r="G15" s="23">
        <f t="shared" si="1"/>
        <v>-26.063424570312023</v>
      </c>
      <c r="H15" s="23">
        <f t="shared" si="0"/>
        <v>100</v>
      </c>
    </row>
    <row r="16" spans="1:8" s="12" customFormat="1" ht="15">
      <c r="A16" s="25"/>
      <c r="B16" s="9"/>
      <c r="C16" s="10"/>
      <c r="D16" s="10"/>
      <c r="E16" s="10"/>
      <c r="F16" s="10"/>
      <c r="G16" s="11"/>
      <c r="H16" s="11"/>
    </row>
    <row r="17" ht="15">
      <c r="A17" s="26" t="s">
        <v>24</v>
      </c>
    </row>
    <row r="18" spans="1:8" s="17" customFormat="1" ht="15">
      <c r="A18" s="13" t="s">
        <v>25</v>
      </c>
      <c r="B18" s="27" t="s">
        <v>26</v>
      </c>
      <c r="C18" s="15"/>
      <c r="D18" s="15">
        <v>13157.261700000001</v>
      </c>
      <c r="E18" s="15">
        <v>12766.151290000002</v>
      </c>
      <c r="F18" s="15">
        <v>13783.82692</v>
      </c>
      <c r="G18" s="16">
        <f>(F18/E18-1)*100</f>
        <v>7.971671390085788</v>
      </c>
      <c r="H18" s="16">
        <f aca="true" t="shared" si="2" ref="H18:H25">(F18/$F$25)*100</f>
        <v>13.096144802145638</v>
      </c>
    </row>
    <row r="19" spans="1:8" s="17" customFormat="1" ht="15">
      <c r="A19" s="13" t="s">
        <v>27</v>
      </c>
      <c r="B19" s="27" t="s">
        <v>28</v>
      </c>
      <c r="C19" s="15">
        <v>15964.22552</v>
      </c>
      <c r="D19" s="15">
        <v>27122.51957</v>
      </c>
      <c r="E19" s="15">
        <v>18382.185759999997</v>
      </c>
      <c r="F19" s="15">
        <v>13173.86633</v>
      </c>
      <c r="G19" s="16">
        <f>(F19/E19-1)*100</f>
        <v>-28.333515382775666</v>
      </c>
      <c r="H19" s="16">
        <f t="shared" si="2"/>
        <v>12.516615455426145</v>
      </c>
    </row>
    <row r="20" spans="1:8" s="17" customFormat="1" ht="15">
      <c r="A20" s="13" t="s">
        <v>29</v>
      </c>
      <c r="B20" s="27" t="s">
        <v>30</v>
      </c>
      <c r="C20" s="15">
        <v>4184.68958</v>
      </c>
      <c r="D20" s="15">
        <v>3853.30054</v>
      </c>
      <c r="E20" s="15">
        <v>4392.83275</v>
      </c>
      <c r="F20" s="15">
        <v>8232.87626</v>
      </c>
      <c r="G20" s="16"/>
      <c r="H20" s="16">
        <f t="shared" si="2"/>
        <v>7.822133886683134</v>
      </c>
    </row>
    <row r="21" spans="1:8" s="17" customFormat="1" ht="15">
      <c r="A21" s="13" t="s">
        <v>31</v>
      </c>
      <c r="B21" s="27" t="s">
        <v>32</v>
      </c>
      <c r="C21" s="15">
        <v>7557.47931</v>
      </c>
      <c r="D21" s="15">
        <v>9316.428240000001</v>
      </c>
      <c r="E21" s="15">
        <v>7625.54194</v>
      </c>
      <c r="F21" s="15">
        <v>7302.426310000001</v>
      </c>
      <c r="G21" s="16">
        <f>(F21/E21-1)*100</f>
        <v>-4.237280871869409</v>
      </c>
      <c r="H21" s="16">
        <f t="shared" si="2"/>
        <v>6.938104556724807</v>
      </c>
    </row>
    <row r="22" spans="1:8" s="17" customFormat="1" ht="15">
      <c r="A22" s="13" t="s">
        <v>33</v>
      </c>
      <c r="B22" s="27" t="s">
        <v>34</v>
      </c>
      <c r="C22" s="15">
        <v>0</v>
      </c>
      <c r="D22" s="15">
        <v>2778.159</v>
      </c>
      <c r="E22" s="15">
        <v>5237.236599999999</v>
      </c>
      <c r="F22" s="15">
        <v>7159.44103</v>
      </c>
      <c r="G22" s="16">
        <f>(F22/E22-1)*100</f>
        <v>36.702646391801366</v>
      </c>
      <c r="H22" s="16">
        <f t="shared" si="2"/>
        <v>6.802252884883345</v>
      </c>
    </row>
    <row r="23" spans="1:8" s="17" customFormat="1" ht="15">
      <c r="A23" s="13" t="s">
        <v>35</v>
      </c>
      <c r="B23" s="27" t="s">
        <v>36</v>
      </c>
      <c r="C23" s="15">
        <v>4436.39226</v>
      </c>
      <c r="D23" s="15">
        <v>2617.94139</v>
      </c>
      <c r="E23" s="15">
        <v>4715.5869</v>
      </c>
      <c r="F23" s="15">
        <v>6900.84085</v>
      </c>
      <c r="G23" s="16">
        <f>(F23/E23-1)*100</f>
        <v>46.34108110699857</v>
      </c>
      <c r="H23" s="16">
        <f t="shared" si="2"/>
        <v>6.556554399056673</v>
      </c>
    </row>
    <row r="24" spans="1:8" s="12" customFormat="1" ht="15">
      <c r="A24" s="28"/>
      <c r="B24" s="18" t="s">
        <v>22</v>
      </c>
      <c r="C24" s="19">
        <v>43011.76335000001</v>
      </c>
      <c r="D24" s="19">
        <v>40498.42218000002</v>
      </c>
      <c r="E24" s="19">
        <v>49158.63332000002</v>
      </c>
      <c r="F24" s="19">
        <v>48697.749439999956</v>
      </c>
      <c r="G24" s="16">
        <f>(F24/E24-1)*100</f>
        <v>-0.9375441278034025</v>
      </c>
      <c r="H24" s="16">
        <f t="shared" si="2"/>
        <v>46.268194015080255</v>
      </c>
    </row>
    <row r="25" spans="1:8" s="24" customFormat="1" ht="14.25" customHeight="1">
      <c r="A25" s="29"/>
      <c r="B25" s="21" t="s">
        <v>23</v>
      </c>
      <c r="C25" s="30">
        <f>SUM(C18:C24)</f>
        <v>75154.55002000001</v>
      </c>
      <c r="D25" s="30">
        <f>SUM(D18:D24)</f>
        <v>99344.03262000003</v>
      </c>
      <c r="E25" s="30">
        <f>SUM(E18:E24)</f>
        <v>102278.16856000002</v>
      </c>
      <c r="F25" s="30">
        <f>SUM(F18:F24)</f>
        <v>105251.02713999996</v>
      </c>
      <c r="G25" s="23">
        <f>(F25/E25-1)*100</f>
        <v>2.90664041198192</v>
      </c>
      <c r="H25" s="23">
        <f t="shared" si="2"/>
        <v>100</v>
      </c>
    </row>
    <row r="26" spans="1:8" ht="15">
      <c r="A26" s="31"/>
      <c r="B26" s="31"/>
      <c r="C26" s="32"/>
      <c r="D26" s="32"/>
      <c r="E26" s="32"/>
      <c r="F26" s="32"/>
      <c r="G26" s="31"/>
      <c r="H26" s="31"/>
    </row>
    <row r="27" ht="15">
      <c r="A27" s="33" t="s">
        <v>37</v>
      </c>
    </row>
    <row r="28" spans="3:6" ht="15">
      <c r="C28" s="15"/>
      <c r="D28" s="15"/>
      <c r="E28" s="15"/>
      <c r="F28" s="15"/>
    </row>
    <row r="29" spans="3:6" ht="15">
      <c r="C29" s="15"/>
      <c r="D29" s="15"/>
      <c r="E29" s="15"/>
      <c r="F29" s="15"/>
    </row>
    <row r="31" spans="3:6" ht="15">
      <c r="C31" s="17"/>
      <c r="D31" s="17"/>
      <c r="E31" s="17"/>
      <c r="F31" s="17"/>
    </row>
    <row r="32" spans="3:6" ht="15">
      <c r="C32" s="17"/>
      <c r="D32" s="17"/>
      <c r="E32" s="17"/>
      <c r="F32" s="17"/>
    </row>
  </sheetData>
  <sheetProtection/>
  <mergeCells count="3">
    <mergeCell ref="A1:H1"/>
    <mergeCell ref="A2:H2"/>
    <mergeCell ref="A3:H3"/>
  </mergeCells>
  <printOptions/>
  <pageMargins left="0.75" right="0.75" top="1" bottom="1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2017-05-12T13:55:01Z</dcterms:created>
  <dcterms:modified xsi:type="dcterms:W3CDTF">2017-05-12T13:55:01Z</dcterms:modified>
  <cp:category/>
  <cp:version/>
  <cp:contentType/>
  <cp:contentStatus/>
</cp:coreProperties>
</file>