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67,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v">'[1]Cta92-98'!#REF!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<sst xmlns="http://schemas.openxmlformats.org/spreadsheetml/2006/main" count="30" uniqueCount="23">
  <si>
    <t>Cuadro 67</t>
  </si>
  <si>
    <t>Costa Rica.   Comercio exterior de cobertura agropecuaria con China, según sector, 2013-2016.</t>
  </si>
  <si>
    <t>(miles de US$)</t>
  </si>
  <si>
    <t>Sector</t>
  </si>
  <si>
    <t>Variación % 2016/15</t>
  </si>
  <si>
    <t>EXPORTACIONES</t>
  </si>
  <si>
    <t>Agrícola 1/</t>
  </si>
  <si>
    <t>Pecuario 2/</t>
  </si>
  <si>
    <t>Pesca 3/</t>
  </si>
  <si>
    <t>Industria alimentaria 4/</t>
  </si>
  <si>
    <t>Industria agromanufacturera 5/</t>
  </si>
  <si>
    <t>Industria química, maquinaria y equipos 6/</t>
  </si>
  <si>
    <t xml:space="preserve">Total </t>
  </si>
  <si>
    <t>IMPORTACIONES</t>
  </si>
  <si>
    <t>Total</t>
  </si>
  <si>
    <t>BALANZA</t>
  </si>
  <si>
    <t>1/ Productos incluidos en los capítulos del 06 al 14 del Sistema Arancelario Centroamericano - SAC</t>
  </si>
  <si>
    <t>2/ Productos incluidos en los capítulos del 01 al 02 y del 04 al 05, del Sistema Arancelario Centroamericano - SAC</t>
  </si>
  <si>
    <t>3/ Productos incluidos en el capítulo 03 del Sistema Arancelario Centroamericano - SAC</t>
  </si>
  <si>
    <t>4/ Productos incluidos en los capítulos del 15 al 24 del Sistema Arancelario Centroamericano - SAC</t>
  </si>
  <si>
    <t xml:space="preserve">5/ Productos incluidos en los capítulos 41, 44,  50 y 52 del Sistema Arancelario Centroamericano - SAC </t>
  </si>
  <si>
    <t>6/ Productos incluidos en los capítulos 31, 38, 82 y 84  del Sistema Arancelario Centroamericano - SAC</t>
  </si>
  <si>
    <t>Fuente:  Sepsa, con información del BCCR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</si>
</sst>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0.0_)"/>
    <numFmt numFmtId="166" formatCode="#,##0.0"/>
    <numFmt numFmtId="167" formatCode="0.0%"/>
    <numFmt numFmtId="168" formatCode="_-* #,##0.00\ [$€]_-;\-* #,##0.00\ [$€]_-;_-* &quot;-&quot;??\ [$€]_-;_-@_-"/>
    <numFmt numFmtId="169" formatCode="_-* #,##0.00\ _$_-;\-* #,##0.00\ _$_-;_-* &quot;-&quot;??\ _$_-;_-@_-"/>
    <numFmt numFmtId="170" formatCode="_-* #,##0\ &quot;Pts&quot;_-;\-* #,##0\ &quot;Pts&quot;_-;_-* &quot;-&quot;\ &quot;Pts&quot;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ourier"/>
      <family val="3"/>
    </font>
    <font>
      <sz val="8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8" fontId="21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170" fontId="21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165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18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19" fillId="0" borderId="0" xfId="61" applyFont="1" applyFill="1" applyAlignment="1">
      <alignment horizontal="center"/>
      <protection/>
    </xf>
    <xf numFmtId="0" fontId="20" fillId="0" borderId="0" xfId="61" applyFont="1">
      <alignment/>
      <protection/>
    </xf>
    <xf numFmtId="0" fontId="19" fillId="0" borderId="0" xfId="61" applyFont="1" applyAlignment="1">
      <alignment horizontal="center" vertical="top" wrapText="1"/>
      <protection/>
    </xf>
    <xf numFmtId="0" fontId="19" fillId="0" borderId="0" xfId="61" applyFont="1" applyAlignment="1">
      <alignment horizontal="center"/>
      <protection/>
    </xf>
    <xf numFmtId="0" fontId="27" fillId="33" borderId="0" xfId="62" applyFont="1" applyFill="1" applyBorder="1" applyAlignment="1">
      <alignment horizontal="center" vertical="center"/>
      <protection/>
    </xf>
    <xf numFmtId="164" fontId="27" fillId="33" borderId="0" xfId="62" applyNumberFormat="1" applyFont="1" applyFill="1" applyBorder="1" applyAlignment="1">
      <alignment horizontal="right" vertical="center" wrapText="1"/>
      <protection/>
    </xf>
    <xf numFmtId="164" fontId="27" fillId="33" borderId="0" xfId="62" applyNumberFormat="1" applyFont="1" applyFill="1" applyBorder="1" applyAlignment="1">
      <alignment horizontal="center" vertical="center" wrapText="1"/>
      <protection/>
    </xf>
    <xf numFmtId="0" fontId="19" fillId="0" borderId="0" xfId="61" applyFont="1">
      <alignment/>
      <protection/>
    </xf>
    <xf numFmtId="0" fontId="20" fillId="0" borderId="0" xfId="61" applyFont="1" applyAlignment="1">
      <alignment horizontal="right"/>
      <protection/>
    </xf>
    <xf numFmtId="165" fontId="20" fillId="0" borderId="0" xfId="60" applyFont="1" applyAlignment="1">
      <alignment horizontal="left" indent="1"/>
      <protection/>
    </xf>
    <xf numFmtId="166" fontId="20" fillId="0" borderId="0" xfId="60" applyNumberFormat="1" applyFont="1">
      <alignment/>
      <protection/>
    </xf>
    <xf numFmtId="166" fontId="20" fillId="0" borderId="0" xfId="62" applyNumberFormat="1" applyFont="1">
      <alignment/>
      <protection/>
    </xf>
    <xf numFmtId="166" fontId="20" fillId="0" borderId="0" xfId="61" applyNumberFormat="1" applyFont="1" applyAlignment="1">
      <alignment horizontal="right"/>
      <protection/>
    </xf>
    <xf numFmtId="0" fontId="19" fillId="34" borderId="0" xfId="61" applyFont="1" applyFill="1" applyBorder="1">
      <alignment/>
      <protection/>
    </xf>
    <xf numFmtId="166" fontId="19" fillId="34" borderId="0" xfId="61" applyNumberFormat="1" applyFont="1" applyFill="1" applyBorder="1" applyAlignment="1">
      <alignment horizontal="right"/>
      <protection/>
    </xf>
    <xf numFmtId="0" fontId="19" fillId="0" borderId="0" xfId="61" applyFont="1" applyFill="1" applyBorder="1">
      <alignment/>
      <protection/>
    </xf>
    <xf numFmtId="3" fontId="19" fillId="0" borderId="0" xfId="61" applyNumberFormat="1" applyFont="1" applyFill="1" applyBorder="1" applyAlignment="1">
      <alignment horizontal="right"/>
      <protection/>
    </xf>
    <xf numFmtId="167" fontId="19" fillId="0" borderId="0" xfId="64" applyNumberFormat="1" applyFont="1" applyFill="1" applyBorder="1" applyAlignment="1">
      <alignment horizontal="right"/>
    </xf>
    <xf numFmtId="0" fontId="20" fillId="0" borderId="0" xfId="61" applyFont="1" applyFill="1">
      <alignment/>
      <protection/>
    </xf>
    <xf numFmtId="165" fontId="20" fillId="0" borderId="0" xfId="61" applyNumberFormat="1" applyFont="1" applyAlignment="1">
      <alignment horizontal="left" indent="1"/>
      <protection/>
    </xf>
    <xf numFmtId="166" fontId="20" fillId="0" borderId="0" xfId="61" applyNumberFormat="1" applyFont="1">
      <alignment/>
      <protection/>
    </xf>
    <xf numFmtId="167" fontId="20" fillId="0" borderId="0" xfId="64" applyNumberFormat="1" applyFont="1" applyAlignment="1">
      <alignment/>
    </xf>
    <xf numFmtId="165" fontId="20" fillId="0" borderId="0" xfId="61" applyNumberFormat="1" applyFont="1">
      <alignment/>
      <protection/>
    </xf>
    <xf numFmtId="0" fontId="19" fillId="34" borderId="10" xfId="61" applyFont="1" applyFill="1" applyBorder="1">
      <alignment/>
      <protection/>
    </xf>
    <xf numFmtId="166" fontId="19" fillId="34" borderId="10" xfId="61" applyNumberFormat="1" applyFont="1" applyFill="1" applyBorder="1" applyAlignment="1">
      <alignment horizontal="right"/>
      <protection/>
    </xf>
    <xf numFmtId="167" fontId="19" fillId="34" borderId="10" xfId="64" applyNumberFormat="1" applyFont="1" applyFill="1" applyBorder="1" applyAlignment="1">
      <alignment horizontal="right"/>
    </xf>
    <xf numFmtId="0" fontId="20" fillId="0" borderId="0" xfId="62" applyFont="1" applyFill="1" applyBorder="1">
      <alignment/>
      <protection/>
    </xf>
    <xf numFmtId="168" fontId="20" fillId="0" borderId="0" xfId="45" applyFont="1" applyBorder="1" applyAlignment="1">
      <alignment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rmal 8" xfId="58"/>
    <cellStyle name="Normal 9" xfId="59"/>
    <cellStyle name="Normal_boletin 17 cuadrosA" xfId="60"/>
    <cellStyle name="Normal_boletin14a" xfId="61"/>
    <cellStyle name="Normal_cuadros balanza 2000-2006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s%20COMERCIO%20bolet&#237;n%20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,"/>
      <sheetName val="cuadro2,"/>
      <sheetName val="cuadro3,"/>
      <sheetName val="cuadro4,"/>
      <sheetName val="cuadro5,"/>
      <sheetName val="cuadro6,"/>
      <sheetName val="cuadro7,"/>
      <sheetName val="cuadro8,"/>
      <sheetName val="cuadro9,"/>
      <sheetName val="cuadro10,"/>
      <sheetName val="cuadro11, "/>
      <sheetName val="cuadro12"/>
      <sheetName val="cuadro13,"/>
      <sheetName val="cuadro14,"/>
      <sheetName val="cuadro15,"/>
      <sheetName val="cuadro16,"/>
      <sheetName val="cuadro17,"/>
      <sheetName val="cuadro18,"/>
      <sheetName val="cuadro19,"/>
      <sheetName val="cuadro20,"/>
      <sheetName val="cuadro21,"/>
      <sheetName val="cuadro22,"/>
      <sheetName val="cuadro23,"/>
      <sheetName val="cuadro24, "/>
      <sheetName val="cuadro25,"/>
      <sheetName val="cuadro26, "/>
      <sheetName val="cuadro27,"/>
      <sheetName val="cuadro28,"/>
      <sheetName val="cuadro29,"/>
      <sheetName val="cuadro30,"/>
      <sheetName val="cuadro31,"/>
      <sheetName val="cuadro32,"/>
      <sheetName val="cuadro33,"/>
      <sheetName val="cuadro34, "/>
      <sheetName val="cuadro35,"/>
      <sheetName val="cuadro36, "/>
      <sheetName val="cuadro37, "/>
      <sheetName val="cuadro38, "/>
      <sheetName val="cuadro39,"/>
      <sheetName val="cuadro40,"/>
      <sheetName val="cuadro41,"/>
      <sheetName val="cuadro42,"/>
      <sheetName val="cuadro43,"/>
      <sheetName val="cuadro44, "/>
      <sheetName val="cuadro45, "/>
      <sheetName val="cuadro46"/>
      <sheetName val="cuadro47,"/>
      <sheetName val="cuadro48,"/>
      <sheetName val="cuadro49,"/>
      <sheetName val="cuadro50,"/>
      <sheetName val="cuadro51,"/>
      <sheetName val="cuadro52,"/>
      <sheetName val="cuadro53"/>
      <sheetName val="cuadro54,"/>
      <sheetName val="cuadro55,"/>
      <sheetName val="cuadro56,"/>
      <sheetName val="cuadro57,"/>
      <sheetName val="cuadro58,"/>
      <sheetName val="cuadro 59,"/>
      <sheetName val="cuadro60,"/>
      <sheetName val="cuadro61,"/>
      <sheetName val="cuadro62,"/>
      <sheetName val="cuadro63,"/>
      <sheetName val="cuadro 64,"/>
      <sheetName val="cuadro65,"/>
      <sheetName val="cuadro 66,"/>
      <sheetName val="cuadro67,"/>
      <sheetName val="cuadro 68,"/>
      <sheetName val="cuadro69,"/>
      <sheetName val="cuadro 70 "/>
      <sheetName val="cuadro 71"/>
      <sheetName val="cuadro 7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2"/>
  <sheetViews>
    <sheetView showGridLines="0" tabSelected="1" zoomScalePageLayoutView="0" workbookViewId="0" topLeftCell="A1">
      <selection activeCell="D13" sqref="D13"/>
    </sheetView>
  </sheetViews>
  <sheetFormatPr defaultColWidth="13.00390625" defaultRowHeight="15"/>
  <cols>
    <col min="1" max="1" width="47.57421875" style="2" customWidth="1"/>
    <col min="2" max="5" width="14.57421875" style="2" customWidth="1"/>
    <col min="6" max="6" width="13.140625" style="2" bestFit="1" customWidth="1"/>
    <col min="7" max="16384" width="13.00390625" style="2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3" spans="1:6" ht="15">
      <c r="A3" s="3" t="s">
        <v>1</v>
      </c>
      <c r="B3" s="3"/>
      <c r="C3" s="3"/>
      <c r="D3" s="3"/>
      <c r="E3" s="3"/>
      <c r="F3" s="3"/>
    </row>
    <row r="4" spans="1:6" ht="15">
      <c r="A4" s="4" t="s">
        <v>2</v>
      </c>
      <c r="B4" s="4"/>
      <c r="C4" s="4"/>
      <c r="D4" s="4"/>
      <c r="E4" s="4"/>
      <c r="F4" s="4"/>
    </row>
    <row r="5" spans="1:6" ht="30.75" customHeight="1">
      <c r="A5" s="5" t="s">
        <v>3</v>
      </c>
      <c r="B5" s="6">
        <v>2013</v>
      </c>
      <c r="C5" s="6">
        <v>2014</v>
      </c>
      <c r="D5" s="6">
        <v>2015</v>
      </c>
      <c r="E5" s="6">
        <v>2016</v>
      </c>
      <c r="F5" s="7" t="s">
        <v>4</v>
      </c>
    </row>
    <row r="6" spans="1:5" ht="15">
      <c r="A6" s="8" t="s">
        <v>5</v>
      </c>
      <c r="B6" s="9"/>
      <c r="C6" s="9"/>
      <c r="D6" s="9"/>
      <c r="E6" s="9"/>
    </row>
    <row r="7" spans="1:6" ht="15">
      <c r="A7" s="10" t="s">
        <v>6</v>
      </c>
      <c r="B7" s="11">
        <v>5590.067940000001</v>
      </c>
      <c r="C7" s="11">
        <v>11971.012200000001</v>
      </c>
      <c r="D7" s="11">
        <v>4664.25513</v>
      </c>
      <c r="E7" s="11">
        <v>4144.062669999999</v>
      </c>
      <c r="F7" s="12">
        <f>(E7/D7-1)*100</f>
        <v>-11.15274455409132</v>
      </c>
    </row>
    <row r="8" spans="1:6" ht="15">
      <c r="A8" s="10" t="s">
        <v>7</v>
      </c>
      <c r="B8" s="11">
        <v>2004.80513</v>
      </c>
      <c r="C8" s="11">
        <v>11725.113110000002</v>
      </c>
      <c r="D8" s="11">
        <v>12282.041110000004</v>
      </c>
      <c r="E8" s="11">
        <v>9661.195709999998</v>
      </c>
      <c r="F8" s="12">
        <f>(E8/D8-1)*100</f>
        <v>-21.33884243284384</v>
      </c>
    </row>
    <row r="9" spans="1:6" ht="15">
      <c r="A9" s="10" t="s">
        <v>8</v>
      </c>
      <c r="B9" s="11"/>
      <c r="C9" s="11">
        <v>112.5</v>
      </c>
      <c r="D9" s="11">
        <v>70.806</v>
      </c>
      <c r="E9" s="11">
        <v>108.7</v>
      </c>
      <c r="F9" s="12">
        <f>(E9/D9-1)*100</f>
        <v>53.51806344095134</v>
      </c>
    </row>
    <row r="10" spans="1:6" ht="15">
      <c r="A10" s="10" t="s">
        <v>9</v>
      </c>
      <c r="B10" s="11">
        <v>16588.31334</v>
      </c>
      <c r="C10" s="11">
        <v>7820.075290000001</v>
      </c>
      <c r="D10" s="11">
        <v>1920.55296</v>
      </c>
      <c r="E10" s="11">
        <v>829.9734599999999</v>
      </c>
      <c r="F10" s="12">
        <f>(E10/D10-1)*100</f>
        <v>-56.78466164244698</v>
      </c>
    </row>
    <row r="11" spans="1:6" ht="15">
      <c r="A11" s="10" t="s">
        <v>10</v>
      </c>
      <c r="B11" s="11">
        <v>12147.08926</v>
      </c>
      <c r="C11" s="11">
        <v>17473.64507</v>
      </c>
      <c r="D11" s="11">
        <v>15302.004120000001</v>
      </c>
      <c r="E11" s="11">
        <v>10571.6997</v>
      </c>
      <c r="F11" s="12">
        <f>(E11/D11-1)*100</f>
        <v>-30.912973117144883</v>
      </c>
    </row>
    <row r="12" spans="1:6" ht="15">
      <c r="A12" s="10" t="s">
        <v>11</v>
      </c>
      <c r="B12" s="11">
        <v>5.013</v>
      </c>
      <c r="C12" s="11"/>
      <c r="D12" s="11"/>
      <c r="E12" s="11"/>
      <c r="F12" s="12"/>
    </row>
    <row r="13" spans="2:6" ht="5.25" customHeight="1">
      <c r="B13" s="13"/>
      <c r="C13" s="13"/>
      <c r="D13" s="13"/>
      <c r="E13" s="13"/>
      <c r="F13" s="12"/>
    </row>
    <row r="14" spans="1:6" ht="15">
      <c r="A14" s="14" t="s">
        <v>12</v>
      </c>
      <c r="B14" s="15">
        <f>SUM(B7:B12)</f>
        <v>36335.28867</v>
      </c>
      <c r="C14" s="15">
        <f>SUM(C7:C12)</f>
        <v>49102.34567</v>
      </c>
      <c r="D14" s="15">
        <f>SUM(D7:D12)</f>
        <v>34239.659320000006</v>
      </c>
      <c r="E14" s="15">
        <f>SUM(E7:E12)</f>
        <v>25315.631539999995</v>
      </c>
      <c r="F14" s="15">
        <f>(E14/D14-1)*100</f>
        <v>-26.063424570312023</v>
      </c>
    </row>
    <row r="15" ht="15">
      <c r="F15" s="12"/>
    </row>
    <row r="16" spans="1:6" ht="15">
      <c r="A16" s="8" t="s">
        <v>13</v>
      </c>
      <c r="F16" s="12"/>
    </row>
    <row r="17" spans="1:6" ht="15">
      <c r="A17" s="10" t="s">
        <v>6</v>
      </c>
      <c r="B17" s="11">
        <v>21738.349910000008</v>
      </c>
      <c r="C17" s="11">
        <v>22366.284610000002</v>
      </c>
      <c r="D17" s="11">
        <v>22745.179800000005</v>
      </c>
      <c r="E17" s="11">
        <v>28717.630599999986</v>
      </c>
      <c r="F17" s="12">
        <f>(E17/D17-1)*100</f>
        <v>26.258094473273765</v>
      </c>
    </row>
    <row r="18" spans="1:6" ht="15">
      <c r="A18" s="10" t="s">
        <v>7</v>
      </c>
      <c r="B18" s="11">
        <v>0.98469</v>
      </c>
      <c r="C18" s="11">
        <v>10.67598</v>
      </c>
      <c r="D18" s="11">
        <v>20.003970000000002</v>
      </c>
      <c r="E18" s="11"/>
      <c r="F18" s="12"/>
    </row>
    <row r="19" spans="1:6" ht="15">
      <c r="A19" s="10" t="s">
        <v>8</v>
      </c>
      <c r="B19" s="11">
        <v>14303.620919999996</v>
      </c>
      <c r="C19" s="11">
        <v>15728.593020000002</v>
      </c>
      <c r="D19" s="11">
        <v>15225.249790000003</v>
      </c>
      <c r="E19" s="11">
        <v>17688.56806</v>
      </c>
      <c r="F19" s="12">
        <f>(E19/D19-1)*100</f>
        <v>16.179164900256104</v>
      </c>
    </row>
    <row r="20" spans="1:6" ht="15">
      <c r="A20" s="10" t="s">
        <v>9</v>
      </c>
      <c r="B20" s="11">
        <v>14779.662960000007</v>
      </c>
      <c r="C20" s="11">
        <v>14865.173760000014</v>
      </c>
      <c r="D20" s="11">
        <v>19025.698400000005</v>
      </c>
      <c r="E20" s="11">
        <v>17503.63343999999</v>
      </c>
      <c r="F20" s="12">
        <f>(E20/D20-1)*100</f>
        <v>-8.00004776697193</v>
      </c>
    </row>
    <row r="21" spans="1:6" ht="15">
      <c r="A21" s="10" t="s">
        <v>10</v>
      </c>
      <c r="B21" s="11">
        <v>0.7070799999999999</v>
      </c>
      <c r="C21" s="11">
        <v>1.69648</v>
      </c>
      <c r="D21" s="11">
        <v>0.8772</v>
      </c>
      <c r="E21" s="11">
        <v>100.22630000000001</v>
      </c>
      <c r="F21" s="12"/>
    </row>
    <row r="22" spans="1:6" ht="15">
      <c r="A22" s="10" t="s">
        <v>11</v>
      </c>
      <c r="B22" s="11">
        <v>24331.22446</v>
      </c>
      <c r="C22" s="11">
        <v>46371.60877000001</v>
      </c>
      <c r="D22" s="11">
        <v>45261.15940000001</v>
      </c>
      <c r="E22" s="11">
        <v>41240.96873999999</v>
      </c>
      <c r="F22" s="12">
        <f>(E22/D22-1)*100</f>
        <v>-8.882208748722464</v>
      </c>
    </row>
    <row r="23" spans="2:6" ht="6" customHeight="1">
      <c r="B23" s="13"/>
      <c r="C23" s="13"/>
      <c r="D23" s="13"/>
      <c r="E23" s="13"/>
      <c r="F23" s="12"/>
    </row>
    <row r="24" spans="1:6" ht="15">
      <c r="A24" s="14" t="s">
        <v>14</v>
      </c>
      <c r="B24" s="15">
        <f>SUM(B17:B22)</f>
        <v>75154.55002000001</v>
      </c>
      <c r="C24" s="15">
        <f>SUM(C17:C22)</f>
        <v>99344.03262000003</v>
      </c>
      <c r="D24" s="15">
        <f>SUM(D17:D22)</f>
        <v>102278.16856000002</v>
      </c>
      <c r="E24" s="15">
        <f>SUM(E17:E22)</f>
        <v>105251.02713999996</v>
      </c>
      <c r="F24" s="15">
        <f>(E24/D24-1)*100</f>
        <v>2.90664041198192</v>
      </c>
    </row>
    <row r="25" spans="1:6" s="19" customFormat="1" ht="15">
      <c r="A25" s="16"/>
      <c r="B25" s="17"/>
      <c r="C25" s="17"/>
      <c r="D25" s="17"/>
      <c r="E25" s="17"/>
      <c r="F25" s="18"/>
    </row>
    <row r="26" ht="15">
      <c r="A26" s="8" t="s">
        <v>15</v>
      </c>
    </row>
    <row r="27" spans="1:6" ht="15">
      <c r="A27" s="20" t="str">
        <f>+A17</f>
        <v>Agrícola 1/</v>
      </c>
      <c r="B27" s="21">
        <f aca="true" t="shared" si="0" ref="B27:E32">+B7-B17</f>
        <v>-16148.281970000007</v>
      </c>
      <c r="C27" s="21">
        <f t="shared" si="0"/>
        <v>-10395.272410000001</v>
      </c>
      <c r="D27" s="21">
        <f t="shared" si="0"/>
        <v>-18080.924670000008</v>
      </c>
      <c r="E27" s="21">
        <f t="shared" si="0"/>
        <v>-24573.567929999987</v>
      </c>
      <c r="F27" s="22"/>
    </row>
    <row r="28" spans="1:6" ht="15">
      <c r="A28" s="20" t="str">
        <f>+A18</f>
        <v>Pecuario 2/</v>
      </c>
      <c r="B28" s="21">
        <f t="shared" si="0"/>
        <v>2003.82044</v>
      </c>
      <c r="C28" s="21">
        <f t="shared" si="0"/>
        <v>11714.437130000002</v>
      </c>
      <c r="D28" s="21">
        <f t="shared" si="0"/>
        <v>12262.037140000004</v>
      </c>
      <c r="E28" s="21">
        <f t="shared" si="0"/>
        <v>9661.195709999998</v>
      </c>
      <c r="F28" s="22"/>
    </row>
    <row r="29" spans="1:6" ht="15">
      <c r="A29" s="20" t="str">
        <f>+A19</f>
        <v>Pesca 3/</v>
      </c>
      <c r="B29" s="21">
        <f t="shared" si="0"/>
        <v>-14303.620919999996</v>
      </c>
      <c r="C29" s="21">
        <f t="shared" si="0"/>
        <v>-15616.093020000002</v>
      </c>
      <c r="D29" s="21">
        <f t="shared" si="0"/>
        <v>-15154.443790000003</v>
      </c>
      <c r="E29" s="21">
        <f t="shared" si="0"/>
        <v>-17579.86806</v>
      </c>
      <c r="F29" s="22"/>
    </row>
    <row r="30" spans="1:6" ht="15">
      <c r="A30" s="20" t="str">
        <f>+A20</f>
        <v>Industria alimentaria 4/</v>
      </c>
      <c r="B30" s="21">
        <f t="shared" si="0"/>
        <v>1808.6503799999937</v>
      </c>
      <c r="C30" s="21">
        <f t="shared" si="0"/>
        <v>-7045.098470000014</v>
      </c>
      <c r="D30" s="21">
        <f t="shared" si="0"/>
        <v>-17105.145440000004</v>
      </c>
      <c r="E30" s="21">
        <f t="shared" si="0"/>
        <v>-16673.65997999999</v>
      </c>
      <c r="F30" s="22"/>
    </row>
    <row r="31" spans="1:6" ht="15">
      <c r="A31" s="10" t="s">
        <v>10</v>
      </c>
      <c r="B31" s="21">
        <f t="shared" si="0"/>
        <v>12146.38218</v>
      </c>
      <c r="C31" s="21">
        <f t="shared" si="0"/>
        <v>17471.94859</v>
      </c>
      <c r="D31" s="21">
        <f t="shared" si="0"/>
        <v>15301.12692</v>
      </c>
      <c r="E31" s="21">
        <f t="shared" si="0"/>
        <v>10471.473399999999</v>
      </c>
      <c r="F31" s="22"/>
    </row>
    <row r="32" spans="1:6" ht="15">
      <c r="A32" s="20" t="str">
        <f>+A22</f>
        <v>Industria química, maquinaria y equipos 6/</v>
      </c>
      <c r="B32" s="21">
        <f t="shared" si="0"/>
        <v>-24326.211460000002</v>
      </c>
      <c r="C32" s="21">
        <f t="shared" si="0"/>
        <v>-46371.60877000001</v>
      </c>
      <c r="D32" s="21">
        <f t="shared" si="0"/>
        <v>-45261.15940000001</v>
      </c>
      <c r="E32" s="21">
        <f t="shared" si="0"/>
        <v>-41240.96873999999</v>
      </c>
      <c r="F32" s="22"/>
    </row>
    <row r="33" spans="1:6" ht="7.5" customHeight="1">
      <c r="A33" s="23"/>
      <c r="B33" s="21"/>
      <c r="C33" s="21"/>
      <c r="D33" s="21"/>
      <c r="E33" s="21"/>
      <c r="F33" s="22"/>
    </row>
    <row r="34" spans="1:6" ht="15">
      <c r="A34" s="24" t="str">
        <f>+A24</f>
        <v>Total</v>
      </c>
      <c r="B34" s="25">
        <f>+B14-B24</f>
        <v>-38819.26135000001</v>
      </c>
      <c r="C34" s="25">
        <f>+C14-C24</f>
        <v>-50241.686950000025</v>
      </c>
      <c r="D34" s="25">
        <f>+D14-D24</f>
        <v>-68038.50924000001</v>
      </c>
      <c r="E34" s="25">
        <f>+E14-E24</f>
        <v>-79935.39559999996</v>
      </c>
      <c r="F34" s="26"/>
    </row>
    <row r="35" ht="15">
      <c r="A35" s="2" t="s">
        <v>16</v>
      </c>
    </row>
    <row r="36" ht="15">
      <c r="A36" s="2" t="s">
        <v>17</v>
      </c>
    </row>
    <row r="37" ht="15">
      <c r="A37" s="2" t="s">
        <v>18</v>
      </c>
    </row>
    <row r="38" ht="15">
      <c r="A38" s="2" t="s">
        <v>19</v>
      </c>
    </row>
    <row r="39" ht="15">
      <c r="A39" s="27" t="s">
        <v>20</v>
      </c>
    </row>
    <row r="40" s="19" customFormat="1" ht="15">
      <c r="A40" s="19" t="s">
        <v>21</v>
      </c>
    </row>
    <row r="41" s="19" customFormat="1" ht="15">
      <c r="A41" s="28" t="s">
        <v>22</v>
      </c>
    </row>
    <row r="42" ht="15">
      <c r="A42" s="28"/>
    </row>
  </sheetData>
  <sheetProtection/>
  <mergeCells count="3">
    <mergeCell ref="A2:F2"/>
    <mergeCell ref="A3:F3"/>
    <mergeCell ref="A4:F4"/>
  </mergeCells>
  <printOptions horizontalCentered="1" verticalCentered="1"/>
  <pageMargins left="0.7874015748031497" right="0.7874015748031497" top="0.56" bottom="0.69" header="0" footer="0"/>
  <pageSetup horizontalDpi="600" verticalDpi="600" orientation="landscape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2017-05-12T13:55:01Z</dcterms:created>
  <dcterms:modified xsi:type="dcterms:W3CDTF">2017-05-12T13:55:01Z</dcterms:modified>
  <cp:category/>
  <cp:version/>
  <cp:contentType/>
  <cp:contentStatus/>
</cp:coreProperties>
</file>